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VRN - Vedlejší rozpočtové..." sheetId="2" r:id="rId2"/>
    <sheet name="ARS - Stavebně konstrukčn..." sheetId="3" r:id="rId3"/>
    <sheet name="EIS - Elektroinstalace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'VRN - Vedlejší rozpočtové...'!$C$81:$K$98</definedName>
    <definedName name="_xlnm.Print_Area" localSheetId="1">'VRN - Vedlejší rozpočtové...'!$C$4:$J$39,'VRN - Vedlejší rozpočtové...'!$C$45:$J$63,'VRN - Vedlejší rozpočtové...'!$C$69:$K$98</definedName>
    <definedName name="_xlnm.Print_Titles" localSheetId="1">'VRN - Vedlejší rozpočtové...'!$81:$81</definedName>
    <definedName name="_xlnm._FilterDatabase" localSheetId="2" hidden="1">'ARS - Stavebně konstrukčn...'!$C$87:$K$304</definedName>
    <definedName name="_xlnm.Print_Area" localSheetId="2">'ARS - Stavebně konstrukčn...'!$C$4:$J$39,'ARS - Stavebně konstrukčn...'!$C$45:$J$69,'ARS - Stavebně konstrukčn...'!$C$75:$K$304</definedName>
    <definedName name="_xlnm.Print_Titles" localSheetId="2">'ARS - Stavebně konstrukčn...'!$87:$87</definedName>
    <definedName name="_xlnm._FilterDatabase" localSheetId="3" hidden="1">'EIS - Elektroinstalace'!$C$83:$K$171</definedName>
    <definedName name="_xlnm.Print_Area" localSheetId="3">'EIS - Elektroinstalace'!$C$4:$J$39,'EIS - Elektroinstalace'!$C$45:$J$65,'EIS - Elektroinstalace'!$C$71:$K$171</definedName>
    <definedName name="_xlnm.Print_Titles" localSheetId="3">'EIS - Elektroinstalace'!$83:$83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3"/>
  <c r="BH143"/>
  <c r="BG143"/>
  <c r="BF143"/>
  <c r="T143"/>
  <c r="R143"/>
  <c r="P143"/>
  <c r="BI137"/>
  <c r="BH137"/>
  <c r="BG137"/>
  <c r="BF137"/>
  <c r="T137"/>
  <c r="R137"/>
  <c r="P137"/>
  <c r="BI133"/>
  <c r="BH133"/>
  <c r="BG133"/>
  <c r="BF133"/>
  <c r="T133"/>
  <c r="R133"/>
  <c r="P133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7"/>
  <c r="BH87"/>
  <c r="BG87"/>
  <c r="BF87"/>
  <c r="T87"/>
  <c r="R87"/>
  <c r="P87"/>
  <c r="J80"/>
  <c r="F80"/>
  <c r="F78"/>
  <c r="E76"/>
  <c r="J54"/>
  <c r="F54"/>
  <c r="F52"/>
  <c r="E50"/>
  <c r="J24"/>
  <c r="E24"/>
  <c r="J55"/>
  <c r="J23"/>
  <c r="J18"/>
  <c r="E18"/>
  <c r="F55"/>
  <c r="J17"/>
  <c r="J12"/>
  <c r="J78"/>
  <c r="E7"/>
  <c r="E48"/>
  <c i="3" r="J37"/>
  <c r="J36"/>
  <c i="1" r="AY56"/>
  <c i="3" r="J35"/>
  <c i="1" r="AX56"/>
  <c i="3" r="BI300"/>
  <c r="BH300"/>
  <c r="BG300"/>
  <c r="BF300"/>
  <c r="T300"/>
  <c r="T299"/>
  <c r="T298"/>
  <c r="R300"/>
  <c r="R299"/>
  <c r="R298"/>
  <c r="P300"/>
  <c r="P299"/>
  <c r="P298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3"/>
  <c r="BH283"/>
  <c r="BG283"/>
  <c r="BF283"/>
  <c r="T283"/>
  <c r="R283"/>
  <c r="P283"/>
  <c r="BI280"/>
  <c r="BH280"/>
  <c r="BG280"/>
  <c r="BF280"/>
  <c r="T280"/>
  <c r="R280"/>
  <c r="P280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6"/>
  <c r="BH256"/>
  <c r="BG256"/>
  <c r="BF256"/>
  <c r="T256"/>
  <c r="R256"/>
  <c r="P256"/>
  <c r="BI251"/>
  <c r="BH251"/>
  <c r="BG251"/>
  <c r="BF251"/>
  <c r="T251"/>
  <c r="R251"/>
  <c r="P251"/>
  <c r="BI240"/>
  <c r="BH240"/>
  <c r="BG240"/>
  <c r="BF240"/>
  <c r="T240"/>
  <c r="T239"/>
  <c r="R240"/>
  <c r="R239"/>
  <c r="P240"/>
  <c r="P239"/>
  <c r="BI236"/>
  <c r="BH236"/>
  <c r="BG236"/>
  <c r="BF236"/>
  <c r="T236"/>
  <c r="R236"/>
  <c r="P236"/>
  <c r="BI231"/>
  <c r="BH231"/>
  <c r="BG231"/>
  <c r="BF231"/>
  <c r="T231"/>
  <c r="R231"/>
  <c r="P231"/>
  <c r="BI228"/>
  <c r="BH228"/>
  <c r="BG228"/>
  <c r="BF228"/>
  <c r="T228"/>
  <c r="R228"/>
  <c r="P228"/>
  <c r="BI216"/>
  <c r="BH216"/>
  <c r="BG216"/>
  <c r="BF216"/>
  <c r="T216"/>
  <c r="R216"/>
  <c r="P216"/>
  <c r="BI213"/>
  <c r="BH213"/>
  <c r="BG213"/>
  <c r="BF213"/>
  <c r="T213"/>
  <c r="R213"/>
  <c r="P213"/>
  <c r="BI208"/>
  <c r="BH208"/>
  <c r="BG208"/>
  <c r="BF208"/>
  <c r="T208"/>
  <c r="R208"/>
  <c r="P208"/>
  <c r="BI198"/>
  <c r="BH198"/>
  <c r="BG198"/>
  <c r="BF198"/>
  <c r="T198"/>
  <c r="R198"/>
  <c r="P198"/>
  <c r="BI188"/>
  <c r="BH188"/>
  <c r="BG188"/>
  <c r="BF188"/>
  <c r="T188"/>
  <c r="R188"/>
  <c r="P188"/>
  <c r="BI177"/>
  <c r="BH177"/>
  <c r="BG177"/>
  <c r="BF177"/>
  <c r="T177"/>
  <c r="R177"/>
  <c r="P177"/>
  <c r="BI172"/>
  <c r="BH172"/>
  <c r="BG172"/>
  <c r="BF172"/>
  <c r="T172"/>
  <c r="R172"/>
  <c r="P172"/>
  <c r="BI161"/>
  <c r="BH161"/>
  <c r="BG161"/>
  <c r="BF161"/>
  <c r="T161"/>
  <c r="R161"/>
  <c r="P161"/>
  <c r="BI151"/>
  <c r="BH151"/>
  <c r="BG151"/>
  <c r="BF151"/>
  <c r="T151"/>
  <c r="R151"/>
  <c r="P151"/>
  <c r="BI145"/>
  <c r="BH145"/>
  <c r="BG145"/>
  <c r="BF145"/>
  <c r="T145"/>
  <c r="R145"/>
  <c r="P145"/>
  <c r="BI140"/>
  <c r="BH140"/>
  <c r="BG140"/>
  <c r="BF140"/>
  <c r="T140"/>
  <c r="R140"/>
  <c r="P140"/>
  <c r="BI132"/>
  <c r="BH132"/>
  <c r="BG132"/>
  <c r="BF132"/>
  <c r="T132"/>
  <c r="R132"/>
  <c r="P132"/>
  <c r="BI117"/>
  <c r="BH117"/>
  <c r="BG117"/>
  <c r="BF117"/>
  <c r="T117"/>
  <c r="R117"/>
  <c r="P117"/>
  <c r="BI109"/>
  <c r="BH109"/>
  <c r="BG109"/>
  <c r="BF109"/>
  <c r="T109"/>
  <c r="R109"/>
  <c r="P109"/>
  <c r="BI104"/>
  <c r="BH104"/>
  <c r="BG104"/>
  <c r="BF104"/>
  <c r="T104"/>
  <c r="R104"/>
  <c r="P104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2" r="J37"/>
  <c r="J36"/>
  <c i="1" r="AY55"/>
  <c i="2" r="J35"/>
  <c i="1" r="AX55"/>
  <c i="2" r="BI95"/>
  <c r="BH95"/>
  <c r="BG95"/>
  <c r="BF95"/>
  <c r="T95"/>
  <c r="T94"/>
  <c r="R95"/>
  <c r="R94"/>
  <c r="P95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48"/>
  <c i="1" r="L50"/>
  <c r="AM50"/>
  <c r="AM49"/>
  <c r="L49"/>
  <c r="AM47"/>
  <c r="L47"/>
  <c r="L45"/>
  <c r="L44"/>
  <c i="3" r="J117"/>
  <c r="J300"/>
  <c r="J236"/>
  <c r="BK188"/>
  <c i="4" r="BK162"/>
  <c i="3" r="BK274"/>
  <c i="4" r="BK94"/>
  <c i="3" r="J151"/>
  <c i="4" r="BK100"/>
  <c i="3" r="BK291"/>
  <c i="4" r="BK137"/>
  <c i="3" r="J208"/>
  <c i="4" r="J133"/>
  <c i="3" r="J228"/>
  <c r="BK251"/>
  <c i="4" r="BK91"/>
  <c i="3" r="J231"/>
  <c r="BK177"/>
  <c r="BK264"/>
  <c i="1" r="AS54"/>
  <c i="3" r="BK104"/>
  <c r="J177"/>
  <c r="J145"/>
  <c i="2" r="J91"/>
  <c i="4" r="J105"/>
  <c r="J100"/>
  <c i="3" r="BK172"/>
  <c r="J269"/>
  <c i="4" r="J150"/>
  <c r="J137"/>
  <c i="3" r="J213"/>
  <c i="4" r="BK108"/>
  <c i="3" r="J291"/>
  <c i="4" r="BK143"/>
  <c r="J154"/>
  <c r="J114"/>
  <c i="2" r="BK88"/>
  <c i="3" r="BK208"/>
  <c r="BK213"/>
  <c i="4" r="BK133"/>
  <c i="3" r="BK283"/>
  <c i="4" r="BK111"/>
  <c i="3" r="BK236"/>
  <c r="J280"/>
  <c r="J104"/>
  <c r="J256"/>
  <c i="4" r="J87"/>
  <c i="3" r="J251"/>
  <c r="J294"/>
  <c r="BK96"/>
  <c r="J240"/>
  <c i="4" r="J158"/>
  <c i="3" r="J288"/>
  <c i="4" r="J97"/>
  <c i="3" r="J188"/>
  <c r="J132"/>
  <c r="BK300"/>
  <c r="BK256"/>
  <c r="J216"/>
  <c i="2" r="J85"/>
  <c i="3" r="BK140"/>
  <c r="J109"/>
  <c r="BK231"/>
  <c i="2" r="J95"/>
  <c i="4" r="BK105"/>
  <c r="J143"/>
  <c r="BK154"/>
  <c i="3" r="BK240"/>
  <c r="BK161"/>
  <c i="4" r="BK166"/>
  <c r="J169"/>
  <c r="BK169"/>
  <c i="3" r="BK259"/>
  <c r="BK280"/>
  <c r="BK117"/>
  <c r="J91"/>
  <c i="4" r="J111"/>
  <c r="BK114"/>
  <c i="3" r="J274"/>
  <c r="BK216"/>
  <c r="BK151"/>
  <c i="4" r="J108"/>
  <c i="3" r="BK269"/>
  <c r="J172"/>
  <c r="J140"/>
  <c r="J198"/>
  <c i="2" r="BK85"/>
  <c i="4" r="BK87"/>
  <c i="3" r="BK288"/>
  <c i="4" r="BK119"/>
  <c i="3" r="J283"/>
  <c i="2" r="J88"/>
  <c i="4" r="BK127"/>
  <c i="3" r="BK145"/>
  <c r="BK198"/>
  <c i="4" r="BK123"/>
  <c i="3" r="BK109"/>
  <c i="4" r="J119"/>
  <c i="3" r="BK228"/>
  <c r="BK294"/>
  <c r="J161"/>
  <c i="4" r="BK97"/>
  <c i="3" r="BK91"/>
  <c i="2" r="BK91"/>
  <c i="3" r="BK132"/>
  <c i="4" r="J123"/>
  <c i="3" r="J264"/>
  <c i="4" r="BK158"/>
  <c i="3" r="J259"/>
  <c r="J96"/>
  <c i="4" r="J91"/>
  <c r="J94"/>
  <c r="BK150"/>
  <c r="J162"/>
  <c r="J127"/>
  <c i="2" r="BK95"/>
  <c i="4" r="J166"/>
  <c i="3" l="1" r="BK90"/>
  <c r="T287"/>
  <c r="T286"/>
  <c i="2" r="R84"/>
  <c r="R83"/>
  <c r="R82"/>
  <c i="3" r="P250"/>
  <c r="P287"/>
  <c r="P286"/>
  <c r="T250"/>
  <c r="P279"/>
  <c r="BK287"/>
  <c r="BK286"/>
  <c r="J286"/>
  <c r="J65"/>
  <c i="2" r="P84"/>
  <c r="P83"/>
  <c r="P82"/>
  <c i="1" r="AU55"/>
  <c i="3" r="R90"/>
  <c r="R89"/>
  <c r="R88"/>
  <c r="R250"/>
  <c r="BK279"/>
  <c r="J279"/>
  <c r="J64"/>
  <c r="R279"/>
  <c r="R287"/>
  <c r="R286"/>
  <c i="4" r="BK86"/>
  <c r="J86"/>
  <c r="J61"/>
  <c r="P86"/>
  <c r="P85"/>
  <c i="2" r="BK84"/>
  <c i="3" r="BK250"/>
  <c r="J250"/>
  <c r="J63"/>
  <c i="2" r="T84"/>
  <c r="T83"/>
  <c r="T82"/>
  <c i="3" r="P90"/>
  <c r="P89"/>
  <c r="P88"/>
  <c i="1" r="AU56"/>
  <c i="4" r="T86"/>
  <c r="T85"/>
  <c r="P104"/>
  <c r="T104"/>
  <c i="3" r="T90"/>
  <c r="T89"/>
  <c r="T88"/>
  <c r="T279"/>
  <c i="4" r="R86"/>
  <c r="R85"/>
  <c r="BK104"/>
  <c r="J104"/>
  <c r="J63"/>
  <c r="R104"/>
  <c r="BK118"/>
  <c r="J118"/>
  <c r="J64"/>
  <c r="P118"/>
  <c r="R118"/>
  <c r="T118"/>
  <c i="2" r="BK94"/>
  <c r="J94"/>
  <c r="J62"/>
  <c i="3" r="BK239"/>
  <c r="J239"/>
  <c r="J62"/>
  <c r="BK299"/>
  <c r="J299"/>
  <c r="J68"/>
  <c i="4" r="BE105"/>
  <c r="BE127"/>
  <c r="BE133"/>
  <c r="J52"/>
  <c r="J81"/>
  <c r="BE100"/>
  <c r="BE111"/>
  <c r="BE162"/>
  <c i="3" r="J90"/>
  <c r="J61"/>
  <c r="J287"/>
  <c r="J66"/>
  <c i="4" r="F81"/>
  <c r="BE87"/>
  <c r="BE154"/>
  <c r="BE166"/>
  <c r="BE169"/>
  <c r="BE119"/>
  <c r="BE143"/>
  <c r="E74"/>
  <c r="BE114"/>
  <c r="BE158"/>
  <c r="BE94"/>
  <c r="BE91"/>
  <c r="BE97"/>
  <c r="BE108"/>
  <c r="BE123"/>
  <c r="BE137"/>
  <c r="BE150"/>
  <c i="3" r="J52"/>
  <c r="BE269"/>
  <c r="BE240"/>
  <c r="BE259"/>
  <c r="BE291"/>
  <c r="BE172"/>
  <c r="BE251"/>
  <c r="BE274"/>
  <c r="BE91"/>
  <c r="BE140"/>
  <c r="BE280"/>
  <c i="2" r="J84"/>
  <c r="J61"/>
  <c i="3" r="BE104"/>
  <c r="BE236"/>
  <c r="BE145"/>
  <c r="BE188"/>
  <c r="BE228"/>
  <c r="BE256"/>
  <c r="BE109"/>
  <c r="BE177"/>
  <c r="BE198"/>
  <c r="BE264"/>
  <c r="F55"/>
  <c r="BE96"/>
  <c r="BE213"/>
  <c r="BE117"/>
  <c r="BE161"/>
  <c r="E48"/>
  <c r="BE151"/>
  <c r="BE216"/>
  <c r="BE231"/>
  <c r="BE288"/>
  <c r="BE294"/>
  <c r="BE300"/>
  <c r="BE208"/>
  <c r="BE283"/>
  <c r="BE132"/>
  <c i="2" r="F55"/>
  <c r="E72"/>
  <c r="J76"/>
  <c r="BE85"/>
  <c r="BE91"/>
  <c r="BE88"/>
  <c r="BE95"/>
  <c i="3" r="F37"/>
  <c i="1" r="BD56"/>
  <c i="4" r="F34"/>
  <c i="1" r="BA57"/>
  <c i="2" r="J34"/>
  <c i="1" r="AW55"/>
  <c i="4" r="F37"/>
  <c i="1" r="BD57"/>
  <c i="3" r="F36"/>
  <c i="1" r="BC56"/>
  <c i="2" r="F36"/>
  <c i="1" r="BC55"/>
  <c i="2" r="F37"/>
  <c i="1" r="BD55"/>
  <c i="2" r="F35"/>
  <c i="1" r="BB55"/>
  <c i="3" r="F34"/>
  <c i="1" r="BA56"/>
  <c i="4" r="J34"/>
  <c i="1" r="AW57"/>
  <c i="2" r="F34"/>
  <c i="1" r="BA55"/>
  <c i="3" r="J34"/>
  <c i="1" r="AW56"/>
  <c i="4" r="F35"/>
  <c i="1" r="BB57"/>
  <c i="3" r="F35"/>
  <c i="1" r="BB56"/>
  <c i="4" r="F36"/>
  <c i="1" r="BC57"/>
  <c i="4" l="1" r="P103"/>
  <c r="R103"/>
  <c r="T103"/>
  <c r="R84"/>
  <c r="T84"/>
  <c r="P84"/>
  <c i="1" r="AU57"/>
  <c i="2" r="BK83"/>
  <c r="BK82"/>
  <c r="J82"/>
  <c r="J59"/>
  <c i="3" r="BK89"/>
  <c r="J89"/>
  <c r="J60"/>
  <c r="BK298"/>
  <c r="J298"/>
  <c r="J67"/>
  <c i="4" r="BK85"/>
  <c r="BK103"/>
  <c r="J103"/>
  <c r="J62"/>
  <c i="3" r="F33"/>
  <c i="1" r="AZ56"/>
  <c i="2" r="F33"/>
  <c i="1" r="AZ55"/>
  <c r="BC54"/>
  <c r="AY54"/>
  <c r="BA54"/>
  <c r="W30"/>
  <c i="4" r="J33"/>
  <c i="1" r="AV57"/>
  <c r="AT57"/>
  <c i="3" r="J33"/>
  <c i="1" r="AV56"/>
  <c r="AT56"/>
  <c r="AU54"/>
  <c i="4" r="F33"/>
  <c i="1" r="AZ57"/>
  <c i="2" r="J33"/>
  <c i="1" r="AV55"/>
  <c r="AT55"/>
  <c r="BD54"/>
  <c r="W33"/>
  <c r="BB54"/>
  <c r="AX54"/>
  <c i="4" l="1" r="BK84"/>
  <c r="J84"/>
  <c r="J59"/>
  <c i="2" r="J83"/>
  <c r="J60"/>
  <c i="4" r="J85"/>
  <c r="J60"/>
  <c i="3" r="BK88"/>
  <c r="J88"/>
  <c i="2" r="J30"/>
  <c i="1" r="AG55"/>
  <c r="AW54"/>
  <c r="AK30"/>
  <c i="3" r="J30"/>
  <c i="1" r="AG56"/>
  <c r="AZ54"/>
  <c r="AV54"/>
  <c r="AK29"/>
  <c r="W32"/>
  <c r="W31"/>
  <c i="2" l="1" r="J39"/>
  <c i="3" r="J39"/>
  <c r="J59"/>
  <c i="1" r="AN56"/>
  <c r="AN55"/>
  <c i="4" r="J30"/>
  <c i="1" r="AG57"/>
  <c r="AG54"/>
  <c r="AK26"/>
  <c r="AK35"/>
  <c r="W29"/>
  <c r="AT54"/>
  <c r="AN54"/>
  <c i="4" l="1" r="J39"/>
  <c i="1" r="AN57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<sst xmlns="http://schemas.openxmlformats.org/spreadsheetml/2006/main">
  <si>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</si>
  <si>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</si>
  <si>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</si>
  <si>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</si>
  <si>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</si>
  <si>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{40e53669-a09f-4383-a0db-8de21cb03c8e}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</si>
  <si>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</si>
  <si>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</si>
  <si>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</si>
  <si>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</si>
  <si>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</si>
  <si>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</si>
  <si>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</si>
  <si>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</si>
  <si>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2025009R01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</si>
  <si>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</si>
  <si>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</si>
  <si>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Přípojka vody a NN pro multif. připoj. body v ul. Masarykova. ML</t>
  </si>
  <si>
    <t>KSO:</t>
  </si>
  <si>
    <t>827 19 11</t>
  </si>
  <si>
    <t>CC-CZ:</t>
  </si>
  <si>
    <t>22121</t>
  </si>
  <si>
    <t>Místo:</t>
  </si>
  <si>
    <t>p.č. 73/1, 169, 78/1, k.ú. Mariánské Lázně</t>
  </si>
  <si>
    <t>Datum:</t>
  </si>
  <si>
    <t>10. 9. 2025</t>
  </si>
  <si>
    <t>CZ-CPV:</t>
  </si>
  <si>
    <t>45000000-7</t>
  </si>
  <si>
    <t>CZ-CPA:</t>
  </si>
  <si>
    <t>42.21.13</t>
  </si>
  <si>
    <t>Zadavatel:</t>
  </si>
  <si>
    <t>IČ:</t>
  </si>
  <si>
    <t>00254061</t>
  </si>
  <si>
    <t>Město Mariánské Lázně</t>
  </si>
  <si>
    <t>DIČ:</t>
  </si>
  <si>
    <t/>
  </si>
  <si>
    <t>Účastník:</t>
  </si>
  <si>
    <t>Vyplň údaj</t>
  </si>
  <si>
    <t>Projektant:</t>
  </si>
  <si>
    <t>PK Beránek &amp; Hradil, Svobody 7/1, 350 02, Cheb</t>
  </si>
  <si>
    <t>True</t>
  </si>
  <si>
    <t>Zpracovatel:</t>
  </si>
  <si>
    <t>04883632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</si>
  <si>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</si>
  <si>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</si>
  <si>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</si>
  <si>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</si>
  <si>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</si>
  <si>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</si>
  <si>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</si>
  <si>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</si>
  <si>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</si>
  <si>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</si>
  <si>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</si>
  <si>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</si>
  <si>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</si>
  <si>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</si>
  <si>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</si>
  <si>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</si>
  <si>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</si>
  <si>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</si>
  <si>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</si>
  <si>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</si>
  <si>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</si>
  <si>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</si>
  <si>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</si>
  <si>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</si>
  <si>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</si>
  <si>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</si>
  <si>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</si>
  <si>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</si>
  <si>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</si>
  <si>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</si>
  <si>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</si>
  <si>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</si>
  <si>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</si>
  <si>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</si>
  <si>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</si>
  <si>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</si>
  <si>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</si>
  <si>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</si>
  <si>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</si>
  <si>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</si>
  <si>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</si>
  <si>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</si>
  <si>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</si>
  <si>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</si>
  <si>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STA</t>
  </si>
  <si>
    <t>1</t>
  </si>
  <si>
    <t>{7baef15f-46eb-4ac0-a7c5-07524690d6fc}</t>
  </si>
  <si>
    <t>2</t>
  </si>
  <si>
    <t>ARS</t>
  </si>
  <si>
    <t>Stavebně konstrukční část</t>
  </si>
  <si>
    <t>{14c3a6c0-bf7e-48d2-8f6c-62bff848f013}</t>
  </si>
  <si>
    <t>EIS</t>
  </si>
  <si>
    <t>Elektroinstalace</t>
  </si>
  <si>
    <t>{c94623ba-72cc-4992-b0c5-b9c7c19dca01}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</si>
  <si>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</si>
  <si>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</si>
  <si>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</si>
  <si>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</si>
  <si>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</si>
  <si>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</si>
  <si>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-1</t>
  </si>
  <si>
    <t xml:space="preserve">    VRN1 - Průzkumné, zeměměřičské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</si>
  <si>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</si>
  <si>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</si>
  <si>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</si>
  <si>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</si>
  <si>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</si>
  <si>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</si>
  <si>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</si>
  <si>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</si>
  <si>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</si>
  <si>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</si>
  <si>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</si>
  <si>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</si>
  <si>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</si>
  <si>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</si>
  <si>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</si>
  <si>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ROZPOCET</t>
  </si>
  <si>
    <t>VRN1</t>
  </si>
  <si>
    <t>Průzkumné, zeměměřičské a projektové práce</t>
  </si>
  <si>
    <t>K</t>
  </si>
  <si>
    <t>012002000</t>
  </si>
  <si>
    <t>Zeměměřičské práce</t>
  </si>
  <si>
    <t>ks</t>
  </si>
  <si>
    <t>CS ÚRS 2025 01</t>
  </si>
  <si>
    <t>1024</t>
  </si>
  <si>
    <t>-831451320</t>
  </si>
  <si>
    <t>PP</t>
  </si>
  <si>
    <t>Online PSC</t>
  </si>
  <si>
    <t>https://podminky.urs.cz/item/CS_URS_2025_01/012002000</t>
  </si>
  <si>
    <t>012444000</t>
  </si>
  <si>
    <t>Geodetické měření skutečného provedení stavby</t>
  </si>
  <si>
    <t>-1959086371</t>
  </si>
  <si>
    <t>https://podminky.urs.cz/item/CS_URS_2025_01/012444000</t>
  </si>
  <si>
    <t>3</t>
  </si>
  <si>
    <t>013254000</t>
  </si>
  <si>
    <t>Dokumentace skutečného provedení stavby</t>
  </si>
  <si>
    <t>1639713131</t>
  </si>
  <si>
    <t>https://podminky.urs.cz/item/CS_URS_2025_01/013254000</t>
  </si>
  <si>
    <t>VRN3</t>
  </si>
  <si>
    <t>Zařízení staveniště</t>
  </si>
  <si>
    <t>4</t>
  </si>
  <si>
    <t>030001000</t>
  </si>
  <si>
    <t>soubor</t>
  </si>
  <si>
    <t>1731374963</t>
  </si>
  <si>
    <t>https://podminky.urs.cz/item/CS_URS_2025_01/030001000</t>
  </si>
  <si>
    <t>P</t>
  </si>
  <si>
    <t>Poznámka k položce:_x000d_
Rozsah dle běžných standardů stavební firmy:_x000d_
- související přípravné práce_x000d_
- vybavení staveniště_x000d_
- připojení a spotřeba energií zařízení staveniště_x000d_
- zabezpečení staveniště_x000d_
- pronájmy ploch, objektů_x000d_
- oplocení staveniště_x000d_
- provoz staveniště_x000d_
- skládky a deponice_x000d_
- vjezd a výjezd ze staveniště_x000d_
- čištění komunikací_x000d_
- stavební buňky_x000d_
- mobilní WC apod._x000d_
- zrušení zařízení staveniště</t>
  </si>
  <si>
    <t>ARS - Stavebně konstrukční část</t>
  </si>
  <si>
    <t>HSV - Práce a dodávky HSV</t>
  </si>
  <si>
    <t xml:space="preserve">    1 - Zemní práce</t>
  </si>
  <si>
    <t xml:space="preserve">    4 - Vodorovné konstrukce</t>
  </si>
  <si>
    <t xml:space="preserve">    8 - Vedení trubní dálková a přípojná</t>
  </si>
  <si>
    <t xml:space="preserve">    998 - Přesun hmot</t>
  </si>
  <si>
    <t>PSV - Práce a dodávky PSV</t>
  </si>
  <si>
    <t xml:space="preserve">    722 - Zdravotechnika - vnitřní vodovod</t>
  </si>
  <si>
    <t>HSV</t>
  </si>
  <si>
    <t>Práce a dodávky HSV</t>
  </si>
  <si>
    <t>Zemní práce</t>
  </si>
  <si>
    <t>111301111</t>
  </si>
  <si>
    <t>Sejmutí drnu tl do 100 mm s přemístěním do 50 m nebo naložením na dopravní prostředek</t>
  </si>
  <si>
    <t>m2</t>
  </si>
  <si>
    <t>610481555</t>
  </si>
  <si>
    <t>Sejmutí drnu tl. do 100 mm, v jakékoliv ploše</t>
  </si>
  <si>
    <t>https://podminky.urs.cz/item/CS_URS_2025_01/111301111</t>
  </si>
  <si>
    <t>VV</t>
  </si>
  <si>
    <t>"dle podélného řezu</t>
  </si>
  <si>
    <t>(380+24+12)*(0,5+0,8)</t>
  </si>
  <si>
    <t>129001101</t>
  </si>
  <si>
    <t>Příplatek za ztížení odkopávky nebo prokopávky v blízkosti inženýrských sítí</t>
  </si>
  <si>
    <t>m3</t>
  </si>
  <si>
    <t>2015041928</t>
  </si>
  <si>
    <t>Příplatek k cenám vykopávek za ztížení vykopávky v blízkosti podzemního vedení nebo výbušnin v horninách jakékoliv třídy</t>
  </si>
  <si>
    <t>https://podminky.urs.cz/item/CS_URS_2025_01/129001101</t>
  </si>
  <si>
    <t>"ruční výkop</t>
  </si>
  <si>
    <t>(10*0,8*1,5)</t>
  </si>
  <si>
    <t>"křížení s jinými sítěmi</t>
  </si>
  <si>
    <t>(5*0,8*1,5)</t>
  </si>
  <si>
    <t>Součet</t>
  </si>
  <si>
    <t>131251100</t>
  </si>
  <si>
    <t>Hloubení jam nezapažených v hornině třídy těžitelnosti I skupiny 3 objem do 20 m3 strojně</t>
  </si>
  <si>
    <t>1953540198</t>
  </si>
  <si>
    <t>Hloubení nezapažených jam a zářezů strojně s urovnáním dna do předepsaného profilu a spádu v hornině třídy těžitelnosti I skupiny 3 do 20 m3</t>
  </si>
  <si>
    <t>https://podminky.urs.cz/item/CS_URS_2025_01/131251100</t>
  </si>
  <si>
    <t>"montážní jámy protlaku</t>
  </si>
  <si>
    <t>(2*1*1,3)*14</t>
  </si>
  <si>
    <t>132212131</t>
  </si>
  <si>
    <t>Hloubení nezapažených rýh šířky do 800 mm v soudržných horninách třídy těžitelnosti I skupiny 3 ručně</t>
  </si>
  <si>
    <t>-1406920002</t>
  </si>
  <si>
    <t>Hloubení nezapažených rýh šířky do 800 mm ručně s urovnáním dna do předepsaného profilu a spádu v hornině třídy těžitelnosti I skupiny 3 soudržných</t>
  </si>
  <si>
    <t>https://podminky.urs.cz/item/CS_URS_2025_01/132212131</t>
  </si>
  <si>
    <t>132251103</t>
  </si>
  <si>
    <t>Hloubení rýh nezapažených š do 800 mm v hornině třídy těžitelnosti I skupiny 3 objem do 100 m3 strojně</t>
  </si>
  <si>
    <t>-1561555231</t>
  </si>
  <si>
    <t>Hloubení nezapažených rýh šířky do 800 mm strojně s urovnáním dna do předepsaného profilu a spádu v hornině třídy těžitelnosti I skupiny 3 přes 50 do 100 m3</t>
  </si>
  <si>
    <t>https://podminky.urs.cz/item/CS_URS_2025_01/132251103</t>
  </si>
  <si>
    <t>((312+24+12)*0,8*1,5) "voda</t>
  </si>
  <si>
    <t>((312+24+12)*0,5*0,5) "EI</t>
  </si>
  <si>
    <t>-(2*1*1,3)*14</t>
  </si>
  <si>
    <t>-(10*0,8*1,5)</t>
  </si>
  <si>
    <t>"protlaky</t>
  </si>
  <si>
    <t>-(10*0,8*1,5)*4</t>
  </si>
  <si>
    <t>-(25,15*0,8*1,5)</t>
  </si>
  <si>
    <t>(24+12)*0,8*1,5</t>
  </si>
  <si>
    <t>6</t>
  </si>
  <si>
    <t>141720012</t>
  </si>
  <si>
    <t>Neřízený zemní protlak strojně průměru přes 50 do 63 mm v hornině třídy těžitelnosti I a II skupiny 3 a 4</t>
  </si>
  <si>
    <t>m</t>
  </si>
  <si>
    <t>2037918132</t>
  </si>
  <si>
    <t>Neřízený zemní protlak v hornině třídy těžitelnosti I a II, skupiny 3 a 4 průměru protlaku přes 50 do 63 mm</t>
  </si>
  <si>
    <t>https://podminky.urs.cz/item/CS_URS_2025_01/141720012</t>
  </si>
  <si>
    <t>(10*4)</t>
  </si>
  <si>
    <t>25,15</t>
  </si>
  <si>
    <t>(24+12)</t>
  </si>
  <si>
    <t>7</t>
  </si>
  <si>
    <t>162202111</t>
  </si>
  <si>
    <t>Vodorovné přemístění drnu bez naložení se složením přes 50 do 100 m</t>
  </si>
  <si>
    <t>-102391137</t>
  </si>
  <si>
    <t>Vodorovné přemístění drnu na suchu na vzdálenost přes 50 do 100 m</t>
  </si>
  <si>
    <t>https://podminky.urs.cz/item/CS_URS_2025_01/162202111</t>
  </si>
  <si>
    <t>8</t>
  </si>
  <si>
    <t>162651112</t>
  </si>
  <si>
    <t>Vodorovné přemístění přes 4 000 do 5000 m výkopku/sypaniny z horniny třídy těžitelnosti I skupiny 1 až 3</t>
  </si>
  <si>
    <t>-1223369862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</si>
  <si>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</si>
  <si>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https://podminky.urs.cz/item/CS_URS_2025_01/162651112</t>
  </si>
  <si>
    <t>"na skládku města</t>
  </si>
  <si>
    <t>((380+24+12)*(0,5+0,8))*0,15</t>
  </si>
  <si>
    <t>9</t>
  </si>
  <si>
    <t>162751117</t>
  </si>
  <si>
    <t>Vodorovné přemístění přes 9 000 do 10000 m výkopku/sypaniny z horniny třídy těžitelnosti I skupiny 1 až 3</t>
  </si>
  <si>
    <t>1464018466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</si>
  <si>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</si>
  <si>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</si>
  <si>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"výkopy</t>
  </si>
  <si>
    <t>18 "ruční výkop</t>
  </si>
  <si>
    <t>(36,4+369,02) "strojní výkop</t>
  </si>
  <si>
    <t>"zásypy</t>
  </si>
  <si>
    <t>-14,48 "ruční</t>
  </si>
  <si>
    <t>-283,279 "strojní</t>
  </si>
  <si>
    <t>10</t>
  </si>
  <si>
    <t>162751119</t>
  </si>
  <si>
    <t>Příplatek k vodorovnému přemístění výkopku/sypaniny z horniny třídy těžitelnosti I skupiny 1 až 3 ZKD 1000 m přes 10000 m</t>
  </si>
  <si>
    <t>1482661720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</si>
  <si>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</si>
  <si>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https://podminky.urs.cz/item/CS_URS_2025_01/162751119</t>
  </si>
  <si>
    <t>125,661*15 'Přepočtené koeficientem množství</t>
  </si>
  <si>
    <t>11</t>
  </si>
  <si>
    <t>167102111</t>
  </si>
  <si>
    <t>Nakládání drnu ze skládky</t>
  </si>
  <si>
    <t>-42882041</t>
  </si>
  <si>
    <t>https://podminky.urs.cz/item/CS_URS_2025_01/167102111</t>
  </si>
  <si>
    <t>171201231</t>
  </si>
  <si>
    <t>Poplatek za uložení zeminy a kamení na recyklační skládce (skládkovné) kód odpadu 17 05 04</t>
  </si>
  <si>
    <t>t</t>
  </si>
  <si>
    <t>-1979377484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</si>
  <si>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</si>
  <si>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</si>
  <si>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125,661*1,8 'Přepočtené koeficientem množství</t>
  </si>
  <si>
    <t>13</t>
  </si>
  <si>
    <t>174111101</t>
  </si>
  <si>
    <t>Zásyp jam, šachet rýh nebo kolem objektů sypaninou se zhutněním ručně</t>
  </si>
  <si>
    <t>-562512144</t>
  </si>
  <si>
    <t>Zásyp sypaninou z jakékoliv horniny ručně s uložením výkopku ve vrstvách se zhutněním jam, šachet, rýh nebo kolem objektů v těchto vykopávkách</t>
  </si>
  <si>
    <t>https://podminky.urs.cz/item/CS_URS_2025_01/174111101</t>
  </si>
  <si>
    <t>"lože potrubí</t>
  </si>
  <si>
    <t>-(10*0,8*0,1) "ruční výkop</t>
  </si>
  <si>
    <t>"obsyp potrubí</t>
  </si>
  <si>
    <t>-2,72 "ruční</t>
  </si>
  <si>
    <t>14</t>
  </si>
  <si>
    <t>174151101</t>
  </si>
  <si>
    <t>Zásyp jam, šachet rýh nebo kolem objektů sypaninou se zhutněním</t>
  </si>
  <si>
    <t>-184053309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</si>
  <si>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</si>
  <si>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</si>
  <si>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>-(19,748-(10*0,8*0,1))</t>
  </si>
  <si>
    <t>-59,993 "strojní</t>
  </si>
  <si>
    <t>15</t>
  </si>
  <si>
    <t>175111101</t>
  </si>
  <si>
    <t>Obsypání potrubí ručně sypaninou bez prohození, uloženou do 3 m</t>
  </si>
  <si>
    <t>-1090007935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</si>
  <si>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</si>
  <si>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https://podminky.urs.cz/item/CS_URS_2025_01/175111101</t>
  </si>
  <si>
    <t>(10*0,8*(0,04+0,3))</t>
  </si>
  <si>
    <t>16</t>
  </si>
  <si>
    <t>M</t>
  </si>
  <si>
    <t>58337308</t>
  </si>
  <si>
    <t>štěrkopísek frakce 0/2</t>
  </si>
  <si>
    <t>-225053800</t>
  </si>
  <si>
    <t>2,72*2 'Přepočtené koeficientem množství</t>
  </si>
  <si>
    <t>17</t>
  </si>
  <si>
    <t>175151101</t>
  </si>
  <si>
    <t>Obsypání potrubí strojně sypaninou bez prohození, uloženou do 3 m</t>
  </si>
  <si>
    <t>468486766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</si>
  <si>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</si>
  <si>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https://podminky.urs.cz/item/CS_URS_2025_01/175151101</t>
  </si>
  <si>
    <t>((312+24+12)*0,8*(0,04+0,3))</t>
  </si>
  <si>
    <t>-(10*0,8*(0,04+0,3))</t>
  </si>
  <si>
    <t>-(10*(0,04+0,3))*4</t>
  </si>
  <si>
    <t>-(25,15*(0,04+0,3))</t>
  </si>
  <si>
    <t>-((24+12)*(0,04+0,3))</t>
  </si>
  <si>
    <t>18</t>
  </si>
  <si>
    <t>1996941730</t>
  </si>
  <si>
    <t>57,545*2 'Přepočtené koeficientem množství</t>
  </si>
  <si>
    <t>19</t>
  </si>
  <si>
    <t>181411151</t>
  </si>
  <si>
    <t>Založení parkového trávníku travním kobercem pl do 1000 m2 v rovině a ve svahu do 1:5</t>
  </si>
  <si>
    <t>197322413</t>
  </si>
  <si>
    <t>Založení trávníku na půdě předem připravené plochy do 1000 m2 předpěstovaným travním kobercem parkového v rovině nebo na svahu do 1:5</t>
  </si>
  <si>
    <t>https://podminky.urs.cz/item/CS_URS_2025_01/181411151</t>
  </si>
  <si>
    <t>20</t>
  </si>
  <si>
    <t>00570010</t>
  </si>
  <si>
    <t>koberec travní</t>
  </si>
  <si>
    <t>-500296171</t>
  </si>
  <si>
    <t>540,8*1,05 'Přepočtené koeficientem množství</t>
  </si>
  <si>
    <t>Vodorovné konstrukce</t>
  </si>
  <si>
    <t>451573111</t>
  </si>
  <si>
    <t>Lože pod potrubí otevřený výkop ze štěrkopísku</t>
  </si>
  <si>
    <t>-2097245374</t>
  </si>
  <si>
    <t>Lože pod potrubí, stoky a drobné objekty v otevřeném výkopu z písku a štěrkopísku do 63 mm</t>
  </si>
  <si>
    <t>https://podminky.urs.cz/item/CS_URS_2025_01/451573111</t>
  </si>
  <si>
    <t>((312+24+12)*0,8*0,1)</t>
  </si>
  <si>
    <t>-(10*0,8*0,1)*4</t>
  </si>
  <si>
    <t>-(25,15*0,8*0,1)</t>
  </si>
  <si>
    <t>-((24+12)*0,8*0,1)</t>
  </si>
  <si>
    <t>Vedení trubní dálková a přípojná</t>
  </si>
  <si>
    <t>22</t>
  </si>
  <si>
    <t>871164201</t>
  </si>
  <si>
    <t>Montáž kanalizačního potrubí z PE SDR11 otevřený výkop sklon do 20 % svařovaných na tupo d 32x3,0 mm</t>
  </si>
  <si>
    <t>2042398903</t>
  </si>
  <si>
    <t>Montáž kanalizačního potrubí z polyetylenu PE100 RC svařovaných na tupo v otevřeném výkopu ve sklonu do 20 % SDR 11/PN16 d 32 x 3,0 mm</t>
  </si>
  <si>
    <t>https://podminky.urs.cz/item/CS_URS_2025_01/871164201</t>
  </si>
  <si>
    <t>(312+24+12)</t>
  </si>
  <si>
    <t>23</t>
  </si>
  <si>
    <t>28613421</t>
  </si>
  <si>
    <t>potrubí kanalizační jednovrstvé PE100 RC SDR11 32x3,0mm</t>
  </si>
  <si>
    <t>-1525634398</t>
  </si>
  <si>
    <t>348*1,015 'Přepočtené koeficientem množství</t>
  </si>
  <si>
    <t>24</t>
  </si>
  <si>
    <t>892233122</t>
  </si>
  <si>
    <t>Proplach a dezinfekce vodovodního potrubí DN od 40 do 70</t>
  </si>
  <si>
    <t>-2100468087</t>
  </si>
  <si>
    <t>https://podminky.urs.cz/item/CS_URS_2025_01/892233122</t>
  </si>
  <si>
    <t>25</t>
  </si>
  <si>
    <t>892241111</t>
  </si>
  <si>
    <t>Tlaková zkouška vodou potrubí DN do 80</t>
  </si>
  <si>
    <t>267926092</t>
  </si>
  <si>
    <t>Tlakové zkoušky vodou na potrubí DN do 80</t>
  </si>
  <si>
    <t>https://podminky.urs.cz/item/CS_URS_2025_01/892241111</t>
  </si>
  <si>
    <t>26</t>
  </si>
  <si>
    <t>899721111</t>
  </si>
  <si>
    <t>Signalizační vodič DN do 150 mm na potrubí</t>
  </si>
  <si>
    <t>-1018023577</t>
  </si>
  <si>
    <t>Signalizační vodič na potrubí DN do 150 mm</t>
  </si>
  <si>
    <t>https://podminky.urs.cz/item/CS_URS_2025_01/899721111</t>
  </si>
  <si>
    <t>27</t>
  </si>
  <si>
    <t>899722114</t>
  </si>
  <si>
    <t>Krytí potrubí z plastů výstražnou fólií z PVC přes 34 do 40 cm</t>
  </si>
  <si>
    <t>-1773983469</t>
  </si>
  <si>
    <t>Krytí potrubí z plastů výstražnou fólií z PVC šířky přes 34 do 40 cm</t>
  </si>
  <si>
    <t>https://podminky.urs.cz/item/CS_URS_2025_01/899722114</t>
  </si>
  <si>
    <t>998</t>
  </si>
  <si>
    <t>Přesun hmot</t>
  </si>
  <si>
    <t>28</t>
  </si>
  <si>
    <t>998276101</t>
  </si>
  <si>
    <t>Přesun hmot pro trubní vedení z trub z plastických hmot otevřený výkop</t>
  </si>
  <si>
    <t>-854118238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</si>
  <si>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</si>
  <si>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https://podminky.urs.cz/item/CS_URS_2025_01/998276101</t>
  </si>
  <si>
    <t>29</t>
  </si>
  <si>
    <t>998276124</t>
  </si>
  <si>
    <t>Příplatek k přesunu hmot pro trubní vedení z trub z plastických hmot za zvětšený přesun do 500 m</t>
  </si>
  <si>
    <t>-2097808774</t>
  </si>
  <si>
    <t>Přesun hmot pro trubní vedení hloubené z trub z plastických hmot nebo sklolaminátových Příplatek k cenám za zvětšený přesun přes vymezenou dopravní vzdálenost do 500 m</t>
  </si>
  <si>
    <t>https://podminky.urs.cz/item/CS_URS_2025_01/998276124</t>
  </si>
  <si>
    <t>PSV</t>
  </si>
  <si>
    <t>Práce a dodávky PSV</t>
  </si>
  <si>
    <t>722</t>
  </si>
  <si>
    <t>Zdravotechnika - vnitřní vodovod</t>
  </si>
  <si>
    <t>30</t>
  </si>
  <si>
    <t>722263206</t>
  </si>
  <si>
    <t>Vodoměr závitový jednovtokový suchoběžný do 100°C G 1/2"x 110 mm Qn 1,5 m3/h horizontální</t>
  </si>
  <si>
    <t>kus</t>
  </si>
  <si>
    <t>2007281290</t>
  </si>
  <si>
    <t>Vodoměry pro vodu do 100°C závitové horizontální jednovtokové suchoběžné G 1/2"x 110 mm Qn 1,5</t>
  </si>
  <si>
    <t>https://podminky.urs.cz/item/CS_URS_2025_01/722263206</t>
  </si>
  <si>
    <t>31</t>
  </si>
  <si>
    <t>722270103</t>
  </si>
  <si>
    <t>Sestava vodoměrová závitová G 5/4"</t>
  </si>
  <si>
    <t>-1229086724</t>
  </si>
  <si>
    <t>Vodoměrové sestavy závitové G 5/4"</t>
  </si>
  <si>
    <t>https://podminky.urs.cz/item/CS_URS_2025_01/722270103</t>
  </si>
  <si>
    <t>32</t>
  </si>
  <si>
    <t>722270105</t>
  </si>
  <si>
    <t>Sestava vodoměrová závitová G 2"</t>
  </si>
  <si>
    <t>35899060</t>
  </si>
  <si>
    <t>Vodoměrové sestavy závitové G 2"</t>
  </si>
  <si>
    <t>https://podminky.urs.cz/item/CS_URS_2025_01/722270105</t>
  </si>
  <si>
    <t>1 "napojení na stávající rozvod</t>
  </si>
  <si>
    <t>33</t>
  </si>
  <si>
    <t>012203000</t>
  </si>
  <si>
    <t>Zeměměřičské práce před výstavbou</t>
  </si>
  <si>
    <t>km</t>
  </si>
  <si>
    <t>308133812</t>
  </si>
  <si>
    <t>https://podminky.urs.cz/item/CS_URS_2025_01/012203000</t>
  </si>
  <si>
    <t>"vytýčení stavby</t>
  </si>
  <si>
    <t>(350+24+12)/1000</t>
  </si>
  <si>
    <t>EIS - Elektroinstalace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</si>
  <si>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</si>
  <si>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</si>
  <si>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</si>
  <si>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</si>
  <si>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741</t>
  </si>
  <si>
    <t>Elektroinstalace - silnoproud</t>
  </si>
  <si>
    <t>741122134</t>
  </si>
  <si>
    <t>Montáž kabel Cu plný kulatý žíla 4x16 až 25 mm2 zatažený v trubkách (např. CYKY)</t>
  </si>
  <si>
    <t>-1023659264</t>
  </si>
  <si>
    <t>Montáž kabelů měděných bez ukončení uložených v trubkách zatažených plných kulatých nebo bezhalogenových (např. CYKY) počtu a průřezu žil 4x16 až 25 mm2</t>
  </si>
  <si>
    <t>https://podminky.urs.cz/item/CS_URS_2025_01/741122134</t>
  </si>
  <si>
    <t>(380+24+12)</t>
  </si>
  <si>
    <t>34111610</t>
  </si>
  <si>
    <t>kabel silový jádro Cu izolace PVC plášť PVC 0,6/1kV (1-CYKY) 4x25mm2</t>
  </si>
  <si>
    <t>-182741118</t>
  </si>
  <si>
    <t>416*1,15 'Přepočtené koeficientem množství</t>
  </si>
  <si>
    <t>741810003</t>
  </si>
  <si>
    <t>Celková prohlídka elektrického rozvodu a zařízení přes 0,5 do 1 milionu Kč</t>
  </si>
  <si>
    <t>461809896</t>
  </si>
  <si>
    <t>Zkoušky a prohlídky elektrických rozvodů a zařízení celková prohlídka a vyhotovení revizní zprávy pro objem montážních prací přes 500 do 1000 tis. Kč</t>
  </si>
  <si>
    <t>https://podminky.urs.cz/item/CS_URS_2025_01/741810003</t>
  </si>
  <si>
    <t>741810011</t>
  </si>
  <si>
    <t>Příplatek k celkové prohlídce za každých dalších 500 000,- Kč</t>
  </si>
  <si>
    <t>-139855281</t>
  </si>
  <si>
    <t>Zkoušky a prohlídky elektrických rozvodů a zařízení celková prohlídka a vyhotovení revizní zprávy pro objem montážních prací Příplatek k ceně 0003 za každých dalších i započatých 500 tis. Kč přes 1000 tis. Kč</t>
  </si>
  <si>
    <t>https://podminky.urs.cz/item/CS_URS_2025_01/741810011</t>
  </si>
  <si>
    <t>998741101</t>
  </si>
  <si>
    <t>Přesun hmot tonážní pro silnoproud v objektech v do 6 m</t>
  </si>
  <si>
    <t>-853712014</t>
  </si>
  <si>
    <t>Přesun hmot pro silnoproud stanovený z hmotnosti přesunovaného materiálu vodorovná dopravní vzdálenost do 50 m základní v objektech výšky do 6 m</t>
  </si>
  <si>
    <t>https://podminky.urs.cz/item/CS_URS_2025_01/998741101</t>
  </si>
  <si>
    <t>Práce a dodávky M</t>
  </si>
  <si>
    <t>21-M</t>
  </si>
  <si>
    <t>Elektromontáže</t>
  </si>
  <si>
    <t>210190431</t>
  </si>
  <si>
    <t>Montáž rozvaděčů vn vnitřních ostatních do 400 kg bez zapojení vodičů</t>
  </si>
  <si>
    <t>64</t>
  </si>
  <si>
    <t>-54948702</t>
  </si>
  <si>
    <t>Montáž rozváděčů vn bez zapojení vodičů vnitřních ostatních, hmotnosti do 400 kg</t>
  </si>
  <si>
    <t>https://podminky.urs.cz/item/CS_URS_2025_01/210190431</t>
  </si>
  <si>
    <t>210spec-001</t>
  </si>
  <si>
    <t>dodávka podzemního rozvaděče s vybavením roz. 683/887/1080 mm, krytí IP 54, IP 58, poklop B 125/D 400 (pro zadláž.)</t>
  </si>
  <si>
    <t>256</t>
  </si>
  <si>
    <t>1962331260</t>
  </si>
  <si>
    <t>Poznámka k položce:_x000d_
specifikace:_x000d_
- vnitřní rozměry: 400 x 650 mm_x000d_
- elektro výbava je umístěna v montážní vaně s krytím IP67_x000d_
- zásuvka 230V/16A = 8ks_x000d_
- zásuvka 5x16A/400V = 2ks_x000d_
- jistič 3P 16A B = 2ks_x000d_
- jistič 1P 16A B = 7ks_x000d_
- chránič 4P 40A 30mA = 1ks_x000d_
- chránič 4P 63A 30mA = 1ks_x000d_
- odpínač 3P 100A = 1ks_x000d_
- kabel 5Gx16mm = 4m</t>
  </si>
  <si>
    <t>210220022</t>
  </si>
  <si>
    <t>Montáž uzemňovacího vedení vodičů FeZn pomocí svorek v zemi drátem průměru do 10 mm ve městské zástavbě</t>
  </si>
  <si>
    <t>-439734179</t>
  </si>
  <si>
    <t>Montáž uzemňovacího vedení s upevněním, propojením a připojením pomocí svorek v zemi s izolací spojů vodičů FeZn drátem nebo lanem průměru do 10 mm v městské zástavbě</t>
  </si>
  <si>
    <t>https://podminky.urs.cz/item/CS_URS_2025_01/210220022</t>
  </si>
  <si>
    <t>35441073</t>
  </si>
  <si>
    <t>drát D 10mm FeZn</t>
  </si>
  <si>
    <t>kg</t>
  </si>
  <si>
    <t>128</t>
  </si>
  <si>
    <t>763275114</t>
  </si>
  <si>
    <t>(300*0,62)</t>
  </si>
  <si>
    <t>186*1,1 'Přepočtené koeficientem množství</t>
  </si>
  <si>
    <t>46-M</t>
  </si>
  <si>
    <t>Zemní práce při extr.mont.pracích</t>
  </si>
  <si>
    <t>460010023</t>
  </si>
  <si>
    <t>Vytyčení trasy vedení kabelového podzemního v terénu volném</t>
  </si>
  <si>
    <t>-1032699317</t>
  </si>
  <si>
    <t>Vytyčení trasy vedení kabelového (podzemního) ve volném terénu</t>
  </si>
  <si>
    <t>https://podminky.urs.cz/item/CS_URS_2025_01/460010023</t>
  </si>
  <si>
    <t>(380+24+12)/1000</t>
  </si>
  <si>
    <t>460161242</t>
  </si>
  <si>
    <t>Hloubení kabelových rýh ručně š 50 cm hl 50 cm v hornině tř I skupiny 3</t>
  </si>
  <si>
    <t>1624085445</t>
  </si>
  <si>
    <t>Hloubení kabelových rýh ručně včetně urovnání dna s přemístěním výkopku do vzdálenosti 3 m od okraje jámy nebo s naložením na dopravní prostředek šířky 50 cm hloubky 50 cm v hornině třídy těžitelnosti I skupiny 3</t>
  </si>
  <si>
    <t>https://podminky.urs.cz/item/CS_URS_2025_01/460161242</t>
  </si>
  <si>
    <t>10 "ruční výkop</t>
  </si>
  <si>
    <t>460171242</t>
  </si>
  <si>
    <t>Hloubení kabelových nezapažených rýh strojně š 50 cm hl 50 cm v hornině tř I skupiny 3</t>
  </si>
  <si>
    <t>-1423640677</t>
  </si>
  <si>
    <t>Hloubení kabelových rýh strojně včetně urovnání dna s přemístěním výkopku do vzdálenosti 3 m od okraje jámy nebo s naložením na dopravní prostředek šířky 50 cm hloubky 50 cm v hornině třídy těžitelnosti I skupiny 3</t>
  </si>
  <si>
    <t>https://podminky.urs.cz/item/CS_URS_2025_01/460171242</t>
  </si>
  <si>
    <t>-10 "ruční výkop</t>
  </si>
  <si>
    <t>460431152</t>
  </si>
  <si>
    <t>Zásyp kabelových rýh ručně se zhutněním š 35 cm hl 50 cm z horniny tř I skupiny 3</t>
  </si>
  <si>
    <t>-1375886103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</si>
  <si>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</si>
  <si>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https://podminky.urs.cz/item/CS_URS_2025_01/460431152</t>
  </si>
  <si>
    <t>460451252</t>
  </si>
  <si>
    <t>Zásyp kabelových rýh strojně se zhutněním š 50 cm hl 50 cm z horniny tř I skupiny 3</t>
  </si>
  <si>
    <t>-40203246</t>
  </si>
  <si>
    <t>Zásyp kabelových rýh strojně s přemístěním sypaniny ze vzdálenosti do 10 m, s uložením výkopku ve vrstvách včetně zhutnění a urovnání povrchu šířky 50 cm hloubky 50 cm z horniny třídy těžitelnosti I skupiny 3</t>
  </si>
  <si>
    <t>https://podminky.urs.cz/item/CS_URS_2025_01/460451252</t>
  </si>
  <si>
    <t>460631111</t>
  </si>
  <si>
    <t>Neřízený zemní protlak při elektromontážích v hornině tř. těžitelnosti I skupiny 1 a 2 vnějšího průměru do 50 mm</t>
  </si>
  <si>
    <t>1605134976</t>
  </si>
  <si>
    <t>Zemní protlaky neřízený zemní protlak (krtek) v hornině třídy těžitelnosti I skupiny 1 a 2 průměr protlaku do 50 mm</t>
  </si>
  <si>
    <t>https://podminky.urs.cz/item/CS_URS_2025_01/460631111</t>
  </si>
  <si>
    <t>460661112</t>
  </si>
  <si>
    <t>Kabelové lože z písku pro kabely nn bez zakrytí š lože přes 35 do 50 cm</t>
  </si>
  <si>
    <t>-1748738438</t>
  </si>
  <si>
    <t>Kabelové lože z písku včetně podsypu, zhutnění a urovnání povrchu pro kabely nn bez zakrytí, šířky přes 35 do 50 cm</t>
  </si>
  <si>
    <t>https://podminky.urs.cz/item/CS_URS_2025_01/460661112</t>
  </si>
  <si>
    <t>460662112</t>
  </si>
  <si>
    <t>Kabelové lože z písku pro kabely vn a vvn bez zakrytí š pře 35 do 50 cm</t>
  </si>
  <si>
    <t>914282650</t>
  </si>
  <si>
    <t>Kabelové lože z písku včetně podsypu, zhutnění a urovnání povrchu pro kabely vn a vvn bez zakrytí, šířky přes 35 do 50 cm</t>
  </si>
  <si>
    <t>https://podminky.urs.cz/item/CS_URS_2025_01/460662112</t>
  </si>
  <si>
    <t>460671112</t>
  </si>
  <si>
    <t>Výstražná fólie pro krytí kabelů šířky přes 20 do 25 cm</t>
  </si>
  <si>
    <t>997990315</t>
  </si>
  <si>
    <t>Výstražné prvky pro krytí kabelů včetně vyrovnání povrchu rýhy, rozvinutí a uložení fólie, šířky přes 20 do 25 cm</t>
  </si>
  <si>
    <t>https://podminky.urs.cz/item/CS_URS_2025_01/460671112</t>
  </si>
  <si>
    <t>460791212</t>
  </si>
  <si>
    <t>Montáž trubek ochranných plastových uložených volně do rýhy ohebných přes 32 do 50 mm</t>
  </si>
  <si>
    <t>-1886809955</t>
  </si>
  <si>
    <t>Montáž trubek ochranných uložených volně do rýhy plastových ohebných, vnitřního průměru přes 32 do 50 mm</t>
  </si>
  <si>
    <t>https://podminky.urs.cz/item/CS_URS_2025_01/460791212</t>
  </si>
  <si>
    <t>34571351</t>
  </si>
  <si>
    <t>trubka elektroinstalační ohebná dvouplášťová korugovaná HDPE (chránička) D 40/50mm</t>
  </si>
  <si>
    <t>2016252385</t>
  </si>
  <si>
    <t>416*1,05 'Přepočtené koeficientem množství</t>
  </si>
  <si>
    <t>469981111</t>
  </si>
  <si>
    <t>Přesun hmot pro pomocné stavební práce při elektromotážích</t>
  </si>
  <si>
    <t>-356762329</t>
  </si>
  <si>
    <t>Přesun hmot pro pomocné stavební práce při elektromontážích dopravní vzdálenost do 1 000 m</t>
  </si>
  <si>
    <t>https://podminky.urs.cz/item/CS_URS_2025_01/469981111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</si>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</sst>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002000" TargetMode="External" /><Relationship Id="rId2" Type="http://schemas.openxmlformats.org/officeDocument/2006/relationships/hyperlink" Target="https://podminky.urs.cz/item/CS_URS_2025_01/012444000" TargetMode="External" /><Relationship Id="rId3" Type="http://schemas.openxmlformats.org/officeDocument/2006/relationships/hyperlink" Target="https://podminky.urs.cz/item/CS_URS_2025_01/013254000" TargetMode="External" /><Relationship Id="rId4" Type="http://schemas.openxmlformats.org/officeDocument/2006/relationships/hyperlink" Target="https://podminky.urs.cz/item/CS_URS_2025_01/030001000" TargetMode="External" /><Relationship Id="rId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301111" TargetMode="External" /><Relationship Id="rId2" Type="http://schemas.openxmlformats.org/officeDocument/2006/relationships/hyperlink" Target="https://podminky.urs.cz/item/CS_URS_2025_01/129001101" TargetMode="External" /><Relationship Id="rId3" Type="http://schemas.openxmlformats.org/officeDocument/2006/relationships/hyperlink" Target="https://podminky.urs.cz/item/CS_URS_2025_01/131251100" TargetMode="External" /><Relationship Id="rId4" Type="http://schemas.openxmlformats.org/officeDocument/2006/relationships/hyperlink" Target="https://podminky.urs.cz/item/CS_URS_2025_01/132212131" TargetMode="External" /><Relationship Id="rId5" Type="http://schemas.openxmlformats.org/officeDocument/2006/relationships/hyperlink" Target="https://podminky.urs.cz/item/CS_URS_2025_01/132251103" TargetMode="External" /><Relationship Id="rId6" Type="http://schemas.openxmlformats.org/officeDocument/2006/relationships/hyperlink" Target="https://podminky.urs.cz/item/CS_URS_2025_01/141720012" TargetMode="External" /><Relationship Id="rId7" Type="http://schemas.openxmlformats.org/officeDocument/2006/relationships/hyperlink" Target="https://podminky.urs.cz/item/CS_URS_2025_01/162202111" TargetMode="External" /><Relationship Id="rId8" Type="http://schemas.openxmlformats.org/officeDocument/2006/relationships/hyperlink" Target="https://podminky.urs.cz/item/CS_URS_2025_01/162651112" TargetMode="External" /><Relationship Id="rId9" Type="http://schemas.openxmlformats.org/officeDocument/2006/relationships/hyperlink" Target="https://podminky.urs.cz/item/CS_URS_2025_01/162751117" TargetMode="External" /><Relationship Id="rId10" Type="http://schemas.openxmlformats.org/officeDocument/2006/relationships/hyperlink" Target="https://podminky.urs.cz/item/CS_URS_2025_01/162751119" TargetMode="External" /><Relationship Id="rId11" Type="http://schemas.openxmlformats.org/officeDocument/2006/relationships/hyperlink" Target="https://podminky.urs.cz/item/CS_URS_2025_01/167102111" TargetMode="External" /><Relationship Id="rId12" Type="http://schemas.openxmlformats.org/officeDocument/2006/relationships/hyperlink" Target="https://podminky.urs.cz/item/CS_URS_2025_01/171201231" TargetMode="External" /><Relationship Id="rId13" Type="http://schemas.openxmlformats.org/officeDocument/2006/relationships/hyperlink" Target="https://podminky.urs.cz/item/CS_URS_2025_01/174111101" TargetMode="External" /><Relationship Id="rId14" Type="http://schemas.openxmlformats.org/officeDocument/2006/relationships/hyperlink" Target="https://podminky.urs.cz/item/CS_URS_2025_01/174151101" TargetMode="External" /><Relationship Id="rId15" Type="http://schemas.openxmlformats.org/officeDocument/2006/relationships/hyperlink" Target="https://podminky.urs.cz/item/CS_URS_2025_01/175111101" TargetMode="External" /><Relationship Id="rId16" Type="http://schemas.openxmlformats.org/officeDocument/2006/relationships/hyperlink" Target="https://podminky.urs.cz/item/CS_URS_2025_01/175151101" TargetMode="External" /><Relationship Id="rId17" Type="http://schemas.openxmlformats.org/officeDocument/2006/relationships/hyperlink" Target="https://podminky.urs.cz/item/CS_URS_2025_01/181411151" TargetMode="External" /><Relationship Id="rId18" Type="http://schemas.openxmlformats.org/officeDocument/2006/relationships/hyperlink" Target="https://podminky.urs.cz/item/CS_URS_2025_01/451573111" TargetMode="External" /><Relationship Id="rId19" Type="http://schemas.openxmlformats.org/officeDocument/2006/relationships/hyperlink" Target="https://podminky.urs.cz/item/CS_URS_2025_01/871164201" TargetMode="External" /><Relationship Id="rId20" Type="http://schemas.openxmlformats.org/officeDocument/2006/relationships/hyperlink" Target="https://podminky.urs.cz/item/CS_URS_2025_01/892233122" TargetMode="External" /><Relationship Id="rId21" Type="http://schemas.openxmlformats.org/officeDocument/2006/relationships/hyperlink" Target="https://podminky.urs.cz/item/CS_URS_2025_01/892241111" TargetMode="External" /><Relationship Id="rId22" Type="http://schemas.openxmlformats.org/officeDocument/2006/relationships/hyperlink" Target="https://podminky.urs.cz/item/CS_URS_2025_01/899721111" TargetMode="External" /><Relationship Id="rId23" Type="http://schemas.openxmlformats.org/officeDocument/2006/relationships/hyperlink" Target="https://podminky.urs.cz/item/CS_URS_2025_01/899722114" TargetMode="External" /><Relationship Id="rId24" Type="http://schemas.openxmlformats.org/officeDocument/2006/relationships/hyperlink" Target="https://podminky.urs.cz/item/CS_URS_2025_01/998276101" TargetMode="External" /><Relationship Id="rId25" Type="http://schemas.openxmlformats.org/officeDocument/2006/relationships/hyperlink" Target="https://podminky.urs.cz/item/CS_URS_2025_01/998276124" TargetMode="External" /><Relationship Id="rId26" Type="http://schemas.openxmlformats.org/officeDocument/2006/relationships/hyperlink" Target="https://podminky.urs.cz/item/CS_URS_2025_01/722263206" TargetMode="External" /><Relationship Id="rId27" Type="http://schemas.openxmlformats.org/officeDocument/2006/relationships/hyperlink" Target="https://podminky.urs.cz/item/CS_URS_2025_01/722270103" TargetMode="External" /><Relationship Id="rId28" Type="http://schemas.openxmlformats.org/officeDocument/2006/relationships/hyperlink" Target="https://podminky.urs.cz/item/CS_URS_2025_01/722270105" TargetMode="External" /><Relationship Id="rId29" Type="http://schemas.openxmlformats.org/officeDocument/2006/relationships/hyperlink" Target="https://podminky.urs.cz/item/CS_URS_2025_01/012203000" TargetMode="External" /><Relationship Id="rId3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22134" TargetMode="External" /><Relationship Id="rId2" Type="http://schemas.openxmlformats.org/officeDocument/2006/relationships/hyperlink" Target="https://podminky.urs.cz/item/CS_URS_2025_01/741810003" TargetMode="External" /><Relationship Id="rId3" Type="http://schemas.openxmlformats.org/officeDocument/2006/relationships/hyperlink" Target="https://podminky.urs.cz/item/CS_URS_2025_01/741810011" TargetMode="External" /><Relationship Id="rId4" Type="http://schemas.openxmlformats.org/officeDocument/2006/relationships/hyperlink" Target="https://podminky.urs.cz/item/CS_URS_2025_01/998741101" TargetMode="External" /><Relationship Id="rId5" Type="http://schemas.openxmlformats.org/officeDocument/2006/relationships/hyperlink" Target="https://podminky.urs.cz/item/CS_URS_2025_01/210190431" TargetMode="External" /><Relationship Id="rId6" Type="http://schemas.openxmlformats.org/officeDocument/2006/relationships/hyperlink" Target="https://podminky.urs.cz/item/CS_URS_2025_01/210220022" TargetMode="External" /><Relationship Id="rId7" Type="http://schemas.openxmlformats.org/officeDocument/2006/relationships/hyperlink" Target="https://podminky.urs.cz/item/CS_URS_2025_01/460010023" TargetMode="External" /><Relationship Id="rId8" Type="http://schemas.openxmlformats.org/officeDocument/2006/relationships/hyperlink" Target="https://podminky.urs.cz/item/CS_URS_2025_01/460161242" TargetMode="External" /><Relationship Id="rId9" Type="http://schemas.openxmlformats.org/officeDocument/2006/relationships/hyperlink" Target="https://podminky.urs.cz/item/CS_URS_2025_01/460171242" TargetMode="External" /><Relationship Id="rId10" Type="http://schemas.openxmlformats.org/officeDocument/2006/relationships/hyperlink" Target="https://podminky.urs.cz/item/CS_URS_2025_01/460431152" TargetMode="External" /><Relationship Id="rId11" Type="http://schemas.openxmlformats.org/officeDocument/2006/relationships/hyperlink" Target="https://podminky.urs.cz/item/CS_URS_2025_01/460451252" TargetMode="External" /><Relationship Id="rId12" Type="http://schemas.openxmlformats.org/officeDocument/2006/relationships/hyperlink" Target="https://podminky.urs.cz/item/CS_URS_2025_01/460631111" TargetMode="External" /><Relationship Id="rId13" Type="http://schemas.openxmlformats.org/officeDocument/2006/relationships/hyperlink" Target="https://podminky.urs.cz/item/CS_URS_2025_01/460661112" TargetMode="External" /><Relationship Id="rId14" Type="http://schemas.openxmlformats.org/officeDocument/2006/relationships/hyperlink" Target="https://podminky.urs.cz/item/CS_URS_2025_01/460662112" TargetMode="External" /><Relationship Id="rId15" Type="http://schemas.openxmlformats.org/officeDocument/2006/relationships/hyperlink" Target="https://podminky.urs.cz/item/CS_URS_2025_01/460671112" TargetMode="External" /><Relationship Id="rId16" Type="http://schemas.openxmlformats.org/officeDocument/2006/relationships/hyperlink" Target="https://podminky.urs.cz/item/CS_URS_2025_01/460791212" TargetMode="External" /><Relationship Id="rId17" Type="http://schemas.openxmlformats.org/officeDocument/2006/relationships/hyperlink" Target="https://podminky.urs.cz/item/CS_URS_2025_01/469981111" TargetMode="External" /><Relationship Id="rId1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35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37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37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37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35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35</v>
      </c>
      <c r="AO17" s="24"/>
      <c r="AP17" s="24"/>
      <c r="AQ17" s="24"/>
      <c r="AR17" s="22"/>
      <c r="BE17" s="33"/>
      <c r="BS17" s="19" t="s">
        <v>40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42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35</v>
      </c>
      <c r="AO20" s="24"/>
      <c r="AP20" s="24"/>
      <c r="AQ20" s="24"/>
      <c r="AR20" s="22"/>
      <c r="BE20" s="33"/>
      <c r="BS20" s="19" t="s">
        <v>40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45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46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47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48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49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50</v>
      </c>
      <c r="E29" s="50"/>
      <c r="F29" s="34" t="s">
        <v>51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52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53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54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55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56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57</v>
      </c>
      <c r="U35" s="57"/>
      <c r="V35" s="57"/>
      <c r="W35" s="57"/>
      <c r="X35" s="59" t="s">
        <v>58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59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2025009R01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Přípojka vody a NN pro multif. připoj. body v ul. Masarykova. ML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p.č. 73/1, 169, 78/1, k.ú. Mariánské Lázně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10. 9. 2025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Mariánské Lázně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38</v>
      </c>
      <c r="AJ49" s="43"/>
      <c r="AK49" s="43"/>
      <c r="AL49" s="43"/>
      <c r="AM49" s="76" t="str">
        <f>IF(E17="","",E17)</f>
        <v>PK Beránek &amp; Hradil, Svobody 7/1, 350 02, Cheb</v>
      </c>
      <c r="AN49" s="67"/>
      <c r="AO49" s="67"/>
      <c r="AP49" s="67"/>
      <c r="AQ49" s="43"/>
      <c r="AR49" s="47"/>
      <c r="AS49" s="77" t="s">
        <v>60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36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41</v>
      </c>
      <c r="AJ50" s="43"/>
      <c r="AK50" s="43"/>
      <c r="AL50" s="43"/>
      <c r="AM50" s="76" t="str">
        <f>IF(E20="","",E20)</f>
        <v>Jakub Vilingr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61</v>
      </c>
      <c r="D52" s="90"/>
      <c r="E52" s="90"/>
      <c r="F52" s="90"/>
      <c r="G52" s="90"/>
      <c r="H52" s="91"/>
      <c r="I52" s="92" t="s">
        <v>62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63</v>
      </c>
      <c r="AH52" s="90"/>
      <c r="AI52" s="90"/>
      <c r="AJ52" s="90"/>
      <c r="AK52" s="90"/>
      <c r="AL52" s="90"/>
      <c r="AM52" s="90"/>
      <c r="AN52" s="92" t="s">
        <v>64</v>
      </c>
      <c r="AO52" s="90"/>
      <c r="AP52" s="90"/>
      <c r="AQ52" s="94" t="s">
        <v>65</v>
      </c>
      <c r="AR52" s="47"/>
      <c r="AS52" s="95" t="s">
        <v>66</v>
      </c>
      <c r="AT52" s="96" t="s">
        <v>67</v>
      </c>
      <c r="AU52" s="96" t="s">
        <v>68</v>
      </c>
      <c r="AV52" s="96" t="s">
        <v>69</v>
      </c>
      <c r="AW52" s="96" t="s">
        <v>70</v>
      </c>
      <c r="AX52" s="96" t="s">
        <v>71</v>
      </c>
      <c r="AY52" s="96" t="s">
        <v>72</v>
      </c>
      <c r="AZ52" s="96" t="s">
        <v>73</v>
      </c>
      <c r="BA52" s="96" t="s">
        <v>74</v>
      </c>
      <c r="BB52" s="96" t="s">
        <v>75</v>
      </c>
      <c r="BC52" s="96" t="s">
        <v>76</v>
      </c>
      <c r="BD52" s="97" t="s">
        <v>77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78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35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79</v>
      </c>
      <c r="BT54" s="112" t="s">
        <v>80</v>
      </c>
      <c r="BU54" s="113" t="s">
        <v>81</v>
      </c>
      <c r="BV54" s="112" t="s">
        <v>82</v>
      </c>
      <c r="BW54" s="112" t="s">
        <v>5</v>
      </c>
      <c r="BX54" s="112" t="s">
        <v>83</v>
      </c>
      <c r="CL54" s="112" t="s">
        <v>19</v>
      </c>
    </row>
    <row r="55" s="7" customFormat="1" ht="16.5" customHeight="1">
      <c r="A55" s="114" t="s">
        <v>84</v>
      </c>
      <c r="B55" s="115"/>
      <c r="C55" s="116"/>
      <c r="D55" s="117" t="s">
        <v>85</v>
      </c>
      <c r="E55" s="117"/>
      <c r="F55" s="117"/>
      <c r="G55" s="117"/>
      <c r="H55" s="117"/>
      <c r="I55" s="118"/>
      <c r="J55" s="117" t="s">
        <v>86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'VRN - Vedlejší rozpočtové...'!J30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87</v>
      </c>
      <c r="AR55" s="121"/>
      <c r="AS55" s="122">
        <v>0</v>
      </c>
      <c r="AT55" s="123">
        <f>ROUND(SUM(AV55:AW55),2)</f>
        <v>0</v>
      </c>
      <c r="AU55" s="124">
        <f>'VRN - Vedlejší rozpočtové...'!P82</f>
        <v>0</v>
      </c>
      <c r="AV55" s="123">
        <f>'VRN - Vedlejší rozpočtové...'!J33</f>
        <v>0</v>
      </c>
      <c r="AW55" s="123">
        <f>'VRN - Vedlejší rozpočtové...'!J34</f>
        <v>0</v>
      </c>
      <c r="AX55" s="123">
        <f>'VRN - Vedlejší rozpočtové...'!J35</f>
        <v>0</v>
      </c>
      <c r="AY55" s="123">
        <f>'VRN - Vedlejší rozpočtové...'!J36</f>
        <v>0</v>
      </c>
      <c r="AZ55" s="123">
        <f>'VRN - Vedlejší rozpočtové...'!F33</f>
        <v>0</v>
      </c>
      <c r="BA55" s="123">
        <f>'VRN - Vedlejší rozpočtové...'!F34</f>
        <v>0</v>
      </c>
      <c r="BB55" s="123">
        <f>'VRN - Vedlejší rozpočtové...'!F35</f>
        <v>0</v>
      </c>
      <c r="BC55" s="123">
        <f>'VRN - Vedlejší rozpočtové...'!F36</f>
        <v>0</v>
      </c>
      <c r="BD55" s="125">
        <f>'VRN - Vedlejší rozpočtové...'!F37</f>
        <v>0</v>
      </c>
      <c r="BE55" s="7"/>
      <c r="BT55" s="126" t="s">
        <v>88</v>
      </c>
      <c r="BV55" s="126" t="s">
        <v>82</v>
      </c>
      <c r="BW55" s="126" t="s">
        <v>89</v>
      </c>
      <c r="BX55" s="126" t="s">
        <v>5</v>
      </c>
      <c r="CL55" s="126" t="s">
        <v>19</v>
      </c>
      <c r="CM55" s="126" t="s">
        <v>90</v>
      </c>
    </row>
    <row r="56" s="7" customFormat="1" ht="16.5" customHeight="1">
      <c r="A56" s="114" t="s">
        <v>84</v>
      </c>
      <c r="B56" s="115"/>
      <c r="C56" s="116"/>
      <c r="D56" s="117" t="s">
        <v>91</v>
      </c>
      <c r="E56" s="117"/>
      <c r="F56" s="117"/>
      <c r="G56" s="117"/>
      <c r="H56" s="117"/>
      <c r="I56" s="118"/>
      <c r="J56" s="117" t="s">
        <v>92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'ARS - Stavebně konstrukčn...'!J30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87</v>
      </c>
      <c r="AR56" s="121"/>
      <c r="AS56" s="122">
        <v>0</v>
      </c>
      <c r="AT56" s="123">
        <f>ROUND(SUM(AV56:AW56),2)</f>
        <v>0</v>
      </c>
      <c r="AU56" s="124">
        <f>'ARS - Stavebně konstrukčn...'!P88</f>
        <v>0</v>
      </c>
      <c r="AV56" s="123">
        <f>'ARS - Stavebně konstrukčn...'!J33</f>
        <v>0</v>
      </c>
      <c r="AW56" s="123">
        <f>'ARS - Stavebně konstrukčn...'!J34</f>
        <v>0</v>
      </c>
      <c r="AX56" s="123">
        <f>'ARS - Stavebně konstrukčn...'!J35</f>
        <v>0</v>
      </c>
      <c r="AY56" s="123">
        <f>'ARS - Stavebně konstrukčn...'!J36</f>
        <v>0</v>
      </c>
      <c r="AZ56" s="123">
        <f>'ARS - Stavebně konstrukčn...'!F33</f>
        <v>0</v>
      </c>
      <c r="BA56" s="123">
        <f>'ARS - Stavebně konstrukčn...'!F34</f>
        <v>0</v>
      </c>
      <c r="BB56" s="123">
        <f>'ARS - Stavebně konstrukčn...'!F35</f>
        <v>0</v>
      </c>
      <c r="BC56" s="123">
        <f>'ARS - Stavebně konstrukčn...'!F36</f>
        <v>0</v>
      </c>
      <c r="BD56" s="125">
        <f>'ARS - Stavebně konstrukčn...'!F37</f>
        <v>0</v>
      </c>
      <c r="BE56" s="7"/>
      <c r="BT56" s="126" t="s">
        <v>88</v>
      </c>
      <c r="BV56" s="126" t="s">
        <v>82</v>
      </c>
      <c r="BW56" s="126" t="s">
        <v>93</v>
      </c>
      <c r="BX56" s="126" t="s">
        <v>5</v>
      </c>
      <c r="CL56" s="126" t="s">
        <v>19</v>
      </c>
      <c r="CM56" s="126" t="s">
        <v>90</v>
      </c>
    </row>
    <row r="57" s="7" customFormat="1" ht="16.5" customHeight="1">
      <c r="A57" s="114" t="s">
        <v>84</v>
      </c>
      <c r="B57" s="115"/>
      <c r="C57" s="116"/>
      <c r="D57" s="117" t="s">
        <v>94</v>
      </c>
      <c r="E57" s="117"/>
      <c r="F57" s="117"/>
      <c r="G57" s="117"/>
      <c r="H57" s="117"/>
      <c r="I57" s="118"/>
      <c r="J57" s="117" t="s">
        <v>95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'EIS - Elektroinstalace'!J30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87</v>
      </c>
      <c r="AR57" s="121"/>
      <c r="AS57" s="127">
        <v>0</v>
      </c>
      <c r="AT57" s="128">
        <f>ROUND(SUM(AV57:AW57),2)</f>
        <v>0</v>
      </c>
      <c r="AU57" s="129">
        <f>'EIS - Elektroinstalace'!P84</f>
        <v>0</v>
      </c>
      <c r="AV57" s="128">
        <f>'EIS - Elektroinstalace'!J33</f>
        <v>0</v>
      </c>
      <c r="AW57" s="128">
        <f>'EIS - Elektroinstalace'!J34</f>
        <v>0</v>
      </c>
      <c r="AX57" s="128">
        <f>'EIS - Elektroinstalace'!J35</f>
        <v>0</v>
      </c>
      <c r="AY57" s="128">
        <f>'EIS - Elektroinstalace'!J36</f>
        <v>0</v>
      </c>
      <c r="AZ57" s="128">
        <f>'EIS - Elektroinstalace'!F33</f>
        <v>0</v>
      </c>
      <c r="BA57" s="128">
        <f>'EIS - Elektroinstalace'!F34</f>
        <v>0</v>
      </c>
      <c r="BB57" s="128">
        <f>'EIS - Elektroinstalace'!F35</f>
        <v>0</v>
      </c>
      <c r="BC57" s="128">
        <f>'EIS - Elektroinstalace'!F36</f>
        <v>0</v>
      </c>
      <c r="BD57" s="130">
        <f>'EIS - Elektroinstalace'!F37</f>
        <v>0</v>
      </c>
      <c r="BE57" s="7"/>
      <c r="BT57" s="126" t="s">
        <v>88</v>
      </c>
      <c r="BV57" s="126" t="s">
        <v>82</v>
      </c>
      <c r="BW57" s="126" t="s">
        <v>96</v>
      </c>
      <c r="BX57" s="126" t="s">
        <v>5</v>
      </c>
      <c r="CL57" s="126" t="s">
        <v>35</v>
      </c>
      <c r="CM57" s="126" t="s">
        <v>90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GYbiYauaWV3OxCvw39Vq6TMNjm4k6Y8zNVHVK4NR7lMsv15scVcXOb2ZvBchkiSCkB+7PcX4+/MI97osHqfANA==" hashValue="XWXWbjPow7OqZdnTp0mWtQFZjkfHxGGfMOvf/SIUdRbga53IRGG/ep41/RWC9h9QQxutJ+Gn/o0u67fQYjZ5bg==" algorithmName="SHA-512" password="FC2B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VRN - Vedlejší rozpočtové...'!C2" display="/"/>
    <hyperlink ref="A56" location="'ARS - Stavebně konstrukčn...'!C2" display="/"/>
    <hyperlink ref="A57" location="'EIS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90</v>
      </c>
    </row>
    <row r="4" s="1" customFormat="1" ht="24.96" customHeight="1">
      <c r="B4" s="22"/>
      <c r="D4" s="133" t="s">
        <v>97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Přípojka vody a NN pro multif. připoj. body v ul. Masarykova. ML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98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99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35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10. 9. 2025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35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36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38</v>
      </c>
      <c r="E20" s="41"/>
      <c r="F20" s="41"/>
      <c r="G20" s="41"/>
      <c r="H20" s="41"/>
      <c r="I20" s="135" t="s">
        <v>31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39</v>
      </c>
      <c r="F21" s="41"/>
      <c r="G21" s="41"/>
      <c r="H21" s="41"/>
      <c r="I21" s="135" t="s">
        <v>34</v>
      </c>
      <c r="J21" s="139" t="s">
        <v>35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41</v>
      </c>
      <c r="E23" s="41"/>
      <c r="F23" s="41"/>
      <c r="G23" s="41"/>
      <c r="H23" s="41"/>
      <c r="I23" s="135" t="s">
        <v>31</v>
      </c>
      <c r="J23" s="139" t="s">
        <v>42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43</v>
      </c>
      <c r="F24" s="41"/>
      <c r="G24" s="41"/>
      <c r="H24" s="41"/>
      <c r="I24" s="135" t="s">
        <v>34</v>
      </c>
      <c r="J24" s="139" t="s">
        <v>35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44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41"/>
      <c r="B27" s="142"/>
      <c r="C27" s="141"/>
      <c r="D27" s="141"/>
      <c r="E27" s="143" t="s">
        <v>45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46</v>
      </c>
      <c r="E30" s="41"/>
      <c r="F30" s="41"/>
      <c r="G30" s="41"/>
      <c r="H30" s="41"/>
      <c r="I30" s="41"/>
      <c r="J30" s="147">
        <f>ROUND(J82,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48</v>
      </c>
      <c r="G32" s="41"/>
      <c r="H32" s="41"/>
      <c r="I32" s="148" t="s">
        <v>47</v>
      </c>
      <c r="J32" s="148" t="s">
        <v>49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50</v>
      </c>
      <c r="E33" s="135" t="s">
        <v>51</v>
      </c>
      <c r="F33" s="150">
        <f>ROUND((SUM(BE82:BE98)),  2)</f>
        <v>0</v>
      </c>
      <c r="G33" s="41"/>
      <c r="H33" s="41"/>
      <c r="I33" s="151">
        <v>0.20999999999999999</v>
      </c>
      <c r="J33" s="150">
        <f>ROUND(((SUM(BE82:BE98))*I33),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52</v>
      </c>
      <c r="F34" s="150">
        <f>ROUND((SUM(BF82:BF98)),  2)</f>
        <v>0</v>
      </c>
      <c r="G34" s="41"/>
      <c r="H34" s="41"/>
      <c r="I34" s="151">
        <v>0.12</v>
      </c>
      <c r="J34" s="150">
        <f>ROUND(((SUM(BF82:BF98))*I34),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53</v>
      </c>
      <c r="F35" s="150">
        <f>ROUND((SUM(BG82:BG98)),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54</v>
      </c>
      <c r="F36" s="150">
        <f>ROUND((SUM(BH82:BH98)),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55</v>
      </c>
      <c r="F37" s="150">
        <f>ROUND((SUM(BI82:BI98)),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56</v>
      </c>
      <c r="E39" s="154"/>
      <c r="F39" s="154"/>
      <c r="G39" s="155" t="s">
        <v>57</v>
      </c>
      <c r="H39" s="156" t="s">
        <v>58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100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Přípojka vody a NN pro multif. připoj. body v ul. Masarykova. ML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98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p.č. 73/1, 169, 78/1, k.ú. Mariánské Lázně</v>
      </c>
      <c r="G52" s="43"/>
      <c r="H52" s="43"/>
      <c r="I52" s="34" t="s">
        <v>24</v>
      </c>
      <c r="J52" s="75" t="str">
        <f>IF(J12="","",J12)</f>
        <v>10. 9. 2025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4" t="s">
        <v>30</v>
      </c>
      <c r="D54" s="43"/>
      <c r="E54" s="43"/>
      <c r="F54" s="29" t="str">
        <f>E15</f>
        <v>Město Mariánské Lázně</v>
      </c>
      <c r="G54" s="43"/>
      <c r="H54" s="43"/>
      <c r="I54" s="34" t="s">
        <v>38</v>
      </c>
      <c r="J54" s="39" t="str">
        <f>E21</f>
        <v>PK Beránek &amp; Hradil, Svobody 7/1, 350 02, Cheb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34" t="s">
        <v>41</v>
      </c>
      <c r="J55" s="39" t="str">
        <f>E24</f>
        <v>Jakub Vilingr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101</v>
      </c>
      <c r="D57" s="165"/>
      <c r="E57" s="165"/>
      <c r="F57" s="165"/>
      <c r="G57" s="165"/>
      <c r="H57" s="165"/>
      <c r="I57" s="165"/>
      <c r="J57" s="166" t="s">
        <v>102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78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103</v>
      </c>
    </row>
    <row r="60" s="9" customFormat="1" ht="24.96" customHeight="1">
      <c r="A60" s="9"/>
      <c r="B60" s="168"/>
      <c r="C60" s="169"/>
      <c r="D60" s="170" t="s">
        <v>99</v>
      </c>
      <c r="E60" s="171"/>
      <c r="F60" s="171"/>
      <c r="G60" s="171"/>
      <c r="H60" s="171"/>
      <c r="I60" s="171"/>
      <c r="J60" s="172">
        <f>J83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104</v>
      </c>
      <c r="E61" s="177"/>
      <c r="F61" s="177"/>
      <c r="G61" s="177"/>
      <c r="H61" s="177"/>
      <c r="I61" s="177"/>
      <c r="J61" s="178">
        <f>J84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105</v>
      </c>
      <c r="E62" s="177"/>
      <c r="F62" s="177"/>
      <c r="G62" s="177"/>
      <c r="H62" s="177"/>
      <c r="I62" s="177"/>
      <c r="J62" s="178">
        <f>J94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5" t="s">
        <v>106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4" t="s">
        <v>16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163" t="str">
        <f>E7</f>
        <v>Přípojka vody a NN pro multif. připoj. body v ul. Masarykova. ML</v>
      </c>
      <c r="F72" s="34"/>
      <c r="G72" s="34"/>
      <c r="H72" s="34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4" t="s">
        <v>98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VRN - Vedlejší rozpočtové náklady</v>
      </c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22</v>
      </c>
      <c r="D76" s="43"/>
      <c r="E76" s="43"/>
      <c r="F76" s="29" t="str">
        <f>F12</f>
        <v>p.č. 73/1, 169, 78/1, k.ú. Mariánské Lázně</v>
      </c>
      <c r="G76" s="43"/>
      <c r="H76" s="43"/>
      <c r="I76" s="34" t="s">
        <v>24</v>
      </c>
      <c r="J76" s="75" t="str">
        <f>IF(J12="","",J12)</f>
        <v>10. 9. 2025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40.05" customHeight="1">
      <c r="A78" s="41"/>
      <c r="B78" s="42"/>
      <c r="C78" s="34" t="s">
        <v>30</v>
      </c>
      <c r="D78" s="43"/>
      <c r="E78" s="43"/>
      <c r="F78" s="29" t="str">
        <f>E15</f>
        <v>Město Mariánské Lázně</v>
      </c>
      <c r="G78" s="43"/>
      <c r="H78" s="43"/>
      <c r="I78" s="34" t="s">
        <v>38</v>
      </c>
      <c r="J78" s="39" t="str">
        <f>E21</f>
        <v>PK Beránek &amp; Hradil, Svobody 7/1, 350 02, Cheb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4" t="s">
        <v>36</v>
      </c>
      <c r="D79" s="43"/>
      <c r="E79" s="43"/>
      <c r="F79" s="29" t="str">
        <f>IF(E18="","",E18)</f>
        <v>Vyplň údaj</v>
      </c>
      <c r="G79" s="43"/>
      <c r="H79" s="43"/>
      <c r="I79" s="34" t="s">
        <v>41</v>
      </c>
      <c r="J79" s="39" t="str">
        <f>E24</f>
        <v>Jakub Vilingr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0"/>
      <c r="B81" s="181"/>
      <c r="C81" s="182" t="s">
        <v>107</v>
      </c>
      <c r="D81" s="183" t="s">
        <v>65</v>
      </c>
      <c r="E81" s="183" t="s">
        <v>61</v>
      </c>
      <c r="F81" s="183" t="s">
        <v>62</v>
      </c>
      <c r="G81" s="183" t="s">
        <v>108</v>
      </c>
      <c r="H81" s="183" t="s">
        <v>109</v>
      </c>
      <c r="I81" s="183" t="s">
        <v>110</v>
      </c>
      <c r="J81" s="183" t="s">
        <v>102</v>
      </c>
      <c r="K81" s="184" t="s">
        <v>111</v>
      </c>
      <c r="L81" s="185"/>
      <c r="M81" s="95" t="s">
        <v>35</v>
      </c>
      <c r="N81" s="96" t="s">
        <v>50</v>
      </c>
      <c r="O81" s="96" t="s">
        <v>112</v>
      </c>
      <c r="P81" s="96" t="s">
        <v>113</v>
      </c>
      <c r="Q81" s="96" t="s">
        <v>114</v>
      </c>
      <c r="R81" s="96" t="s">
        <v>115</v>
      </c>
      <c r="S81" s="96" t="s">
        <v>116</v>
      </c>
      <c r="T81" s="97" t="s">
        <v>117</v>
      </c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</row>
    <row r="82" s="2" customFormat="1" ht="22.8" customHeight="1">
      <c r="A82" s="41"/>
      <c r="B82" s="42"/>
      <c r="C82" s="102" t="s">
        <v>118</v>
      </c>
      <c r="D82" s="43"/>
      <c r="E82" s="43"/>
      <c r="F82" s="43"/>
      <c r="G82" s="43"/>
      <c r="H82" s="43"/>
      <c r="I82" s="43"/>
      <c r="J82" s="186">
        <f>BK82</f>
        <v>0</v>
      </c>
      <c r="K82" s="43"/>
      <c r="L82" s="47"/>
      <c r="M82" s="98"/>
      <c r="N82" s="187"/>
      <c r="O82" s="99"/>
      <c r="P82" s="188">
        <f>P83</f>
        <v>0</v>
      </c>
      <c r="Q82" s="99"/>
      <c r="R82" s="188">
        <f>R83</f>
        <v>0</v>
      </c>
      <c r="S82" s="99"/>
      <c r="T82" s="189">
        <f>T83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19" t="s">
        <v>79</v>
      </c>
      <c r="AU82" s="19" t="s">
        <v>103</v>
      </c>
      <c r="BK82" s="190">
        <f>BK83</f>
        <v>0</v>
      </c>
    </row>
    <row r="83" s="12" customFormat="1" ht="25.92" customHeight="1">
      <c r="A83" s="12"/>
      <c r="B83" s="191"/>
      <c r="C83" s="192"/>
      <c r="D83" s="193" t="s">
        <v>79</v>
      </c>
      <c r="E83" s="194" t="s">
        <v>85</v>
      </c>
      <c r="F83" s="194" t="s">
        <v>86</v>
      </c>
      <c r="G83" s="192"/>
      <c r="H83" s="192"/>
      <c r="I83" s="195"/>
      <c r="J83" s="196">
        <f>BK83</f>
        <v>0</v>
      </c>
      <c r="K83" s="192"/>
      <c r="L83" s="197"/>
      <c r="M83" s="198"/>
      <c r="N83" s="199"/>
      <c r="O83" s="199"/>
      <c r="P83" s="200">
        <f>P84+P94</f>
        <v>0</v>
      </c>
      <c r="Q83" s="199"/>
      <c r="R83" s="200">
        <f>R84+R94</f>
        <v>0</v>
      </c>
      <c r="S83" s="199"/>
      <c r="T83" s="201">
        <f>T84+T94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119</v>
      </c>
      <c r="AT83" s="203" t="s">
        <v>79</v>
      </c>
      <c r="AU83" s="203" t="s">
        <v>80</v>
      </c>
      <c r="AY83" s="202" t="s">
        <v>120</v>
      </c>
      <c r="BK83" s="204">
        <f>BK84+BK94</f>
        <v>0</v>
      </c>
    </row>
    <row r="84" s="12" customFormat="1" ht="22.8" customHeight="1">
      <c r="A84" s="12"/>
      <c r="B84" s="191"/>
      <c r="C84" s="192"/>
      <c r="D84" s="193" t="s">
        <v>79</v>
      </c>
      <c r="E84" s="205" t="s">
        <v>121</v>
      </c>
      <c r="F84" s="205" t="s">
        <v>122</v>
      </c>
      <c r="G84" s="192"/>
      <c r="H84" s="192"/>
      <c r="I84" s="195"/>
      <c r="J84" s="206">
        <f>BK84</f>
        <v>0</v>
      </c>
      <c r="K84" s="192"/>
      <c r="L84" s="197"/>
      <c r="M84" s="198"/>
      <c r="N84" s="199"/>
      <c r="O84" s="199"/>
      <c r="P84" s="200">
        <f>SUM(P85:P93)</f>
        <v>0</v>
      </c>
      <c r="Q84" s="199"/>
      <c r="R84" s="200">
        <f>SUM(R85:R93)</f>
        <v>0</v>
      </c>
      <c r="S84" s="199"/>
      <c r="T84" s="201">
        <f>SUM(T85:T93)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119</v>
      </c>
      <c r="AT84" s="203" t="s">
        <v>79</v>
      </c>
      <c r="AU84" s="203" t="s">
        <v>88</v>
      </c>
      <c r="AY84" s="202" t="s">
        <v>120</v>
      </c>
      <c r="BK84" s="204">
        <f>SUM(BK85:BK93)</f>
        <v>0</v>
      </c>
    </row>
    <row r="85" s="2" customFormat="1" ht="16.5" customHeight="1">
      <c r="A85" s="41"/>
      <c r="B85" s="42"/>
      <c r="C85" s="207" t="s">
        <v>88</v>
      </c>
      <c r="D85" s="207" t="s">
        <v>123</v>
      </c>
      <c r="E85" s="208" t="s">
        <v>124</v>
      </c>
      <c r="F85" s="209" t="s">
        <v>125</v>
      </c>
      <c r="G85" s="210" t="s">
        <v>126</v>
      </c>
      <c r="H85" s="211">
        <v>1</v>
      </c>
      <c r="I85" s="212"/>
      <c r="J85" s="213">
        <f>ROUND(I85*H85,2)</f>
        <v>0</v>
      </c>
      <c r="K85" s="209" t="s">
        <v>127</v>
      </c>
      <c r="L85" s="47"/>
      <c r="M85" s="214" t="s">
        <v>35</v>
      </c>
      <c r="N85" s="215" t="s">
        <v>51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128</v>
      </c>
      <c r="AT85" s="218" t="s">
        <v>123</v>
      </c>
      <c r="AU85" s="218" t="s">
        <v>90</v>
      </c>
      <c r="AY85" s="19" t="s">
        <v>120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19" t="s">
        <v>88</v>
      </c>
      <c r="BK85" s="219">
        <f>ROUND(I85*H85,2)</f>
        <v>0</v>
      </c>
      <c r="BL85" s="19" t="s">
        <v>128</v>
      </c>
      <c r="BM85" s="218" t="s">
        <v>129</v>
      </c>
    </row>
    <row r="86" s="2" customFormat="1">
      <c r="A86" s="41"/>
      <c r="B86" s="42"/>
      <c r="C86" s="43"/>
      <c r="D86" s="220" t="s">
        <v>130</v>
      </c>
      <c r="E86" s="43"/>
      <c r="F86" s="221" t="s">
        <v>125</v>
      </c>
      <c r="G86" s="43"/>
      <c r="H86" s="43"/>
      <c r="I86" s="222"/>
      <c r="J86" s="43"/>
      <c r="K86" s="43"/>
      <c r="L86" s="47"/>
      <c r="M86" s="223"/>
      <c r="N86" s="224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19" t="s">
        <v>130</v>
      </c>
      <c r="AU86" s="19" t="s">
        <v>90</v>
      </c>
    </row>
    <row r="87" s="2" customFormat="1">
      <c r="A87" s="41"/>
      <c r="B87" s="42"/>
      <c r="C87" s="43"/>
      <c r="D87" s="225" t="s">
        <v>131</v>
      </c>
      <c r="E87" s="43"/>
      <c r="F87" s="226" t="s">
        <v>132</v>
      </c>
      <c r="G87" s="43"/>
      <c r="H87" s="43"/>
      <c r="I87" s="222"/>
      <c r="J87" s="43"/>
      <c r="K87" s="43"/>
      <c r="L87" s="47"/>
      <c r="M87" s="223"/>
      <c r="N87" s="224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19" t="s">
        <v>131</v>
      </c>
      <c r="AU87" s="19" t="s">
        <v>90</v>
      </c>
    </row>
    <row r="88" s="2" customFormat="1" ht="16.5" customHeight="1">
      <c r="A88" s="41"/>
      <c r="B88" s="42"/>
      <c r="C88" s="207" t="s">
        <v>90</v>
      </c>
      <c r="D88" s="207" t="s">
        <v>123</v>
      </c>
      <c r="E88" s="208" t="s">
        <v>133</v>
      </c>
      <c r="F88" s="209" t="s">
        <v>134</v>
      </c>
      <c r="G88" s="210" t="s">
        <v>126</v>
      </c>
      <c r="H88" s="211">
        <v>1</v>
      </c>
      <c r="I88" s="212"/>
      <c r="J88" s="213">
        <f>ROUND(I88*H88,2)</f>
        <v>0</v>
      </c>
      <c r="K88" s="209" t="s">
        <v>127</v>
      </c>
      <c r="L88" s="47"/>
      <c r="M88" s="214" t="s">
        <v>35</v>
      </c>
      <c r="N88" s="215" t="s">
        <v>51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128</v>
      </c>
      <c r="AT88" s="218" t="s">
        <v>123</v>
      </c>
      <c r="AU88" s="218" t="s">
        <v>90</v>
      </c>
      <c r="AY88" s="19" t="s">
        <v>120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88</v>
      </c>
      <c r="BK88" s="219">
        <f>ROUND(I88*H88,2)</f>
        <v>0</v>
      </c>
      <c r="BL88" s="19" t="s">
        <v>128</v>
      </c>
      <c r="BM88" s="218" t="s">
        <v>135</v>
      </c>
    </row>
    <row r="89" s="2" customFormat="1">
      <c r="A89" s="41"/>
      <c r="B89" s="42"/>
      <c r="C89" s="43"/>
      <c r="D89" s="220" t="s">
        <v>130</v>
      </c>
      <c r="E89" s="43"/>
      <c r="F89" s="221" t="s">
        <v>134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130</v>
      </c>
      <c r="AU89" s="19" t="s">
        <v>90</v>
      </c>
    </row>
    <row r="90" s="2" customFormat="1">
      <c r="A90" s="41"/>
      <c r="B90" s="42"/>
      <c r="C90" s="43"/>
      <c r="D90" s="225" t="s">
        <v>131</v>
      </c>
      <c r="E90" s="43"/>
      <c r="F90" s="226" t="s">
        <v>136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19" t="s">
        <v>131</v>
      </c>
      <c r="AU90" s="19" t="s">
        <v>90</v>
      </c>
    </row>
    <row r="91" s="2" customFormat="1" ht="16.5" customHeight="1">
      <c r="A91" s="41"/>
      <c r="B91" s="42"/>
      <c r="C91" s="207" t="s">
        <v>137</v>
      </c>
      <c r="D91" s="207" t="s">
        <v>123</v>
      </c>
      <c r="E91" s="208" t="s">
        <v>138</v>
      </c>
      <c r="F91" s="209" t="s">
        <v>139</v>
      </c>
      <c r="G91" s="210" t="s">
        <v>126</v>
      </c>
      <c r="H91" s="211">
        <v>1</v>
      </c>
      <c r="I91" s="212"/>
      <c r="J91" s="213">
        <f>ROUND(I91*H91,2)</f>
        <v>0</v>
      </c>
      <c r="K91" s="209" t="s">
        <v>127</v>
      </c>
      <c r="L91" s="47"/>
      <c r="M91" s="214" t="s">
        <v>35</v>
      </c>
      <c r="N91" s="215" t="s">
        <v>51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128</v>
      </c>
      <c r="AT91" s="218" t="s">
        <v>123</v>
      </c>
      <c r="AU91" s="218" t="s">
        <v>90</v>
      </c>
      <c r="AY91" s="19" t="s">
        <v>120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88</v>
      </c>
      <c r="BK91" s="219">
        <f>ROUND(I91*H91,2)</f>
        <v>0</v>
      </c>
      <c r="BL91" s="19" t="s">
        <v>128</v>
      </c>
      <c r="BM91" s="218" t="s">
        <v>140</v>
      </c>
    </row>
    <row r="92" s="2" customFormat="1">
      <c r="A92" s="41"/>
      <c r="B92" s="42"/>
      <c r="C92" s="43"/>
      <c r="D92" s="220" t="s">
        <v>130</v>
      </c>
      <c r="E92" s="43"/>
      <c r="F92" s="221" t="s">
        <v>139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130</v>
      </c>
      <c r="AU92" s="19" t="s">
        <v>90</v>
      </c>
    </row>
    <row r="93" s="2" customFormat="1">
      <c r="A93" s="41"/>
      <c r="B93" s="42"/>
      <c r="C93" s="43"/>
      <c r="D93" s="225" t="s">
        <v>131</v>
      </c>
      <c r="E93" s="43"/>
      <c r="F93" s="226" t="s">
        <v>141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131</v>
      </c>
      <c r="AU93" s="19" t="s">
        <v>90</v>
      </c>
    </row>
    <row r="94" s="12" customFormat="1" ht="22.8" customHeight="1">
      <c r="A94" s="12"/>
      <c r="B94" s="191"/>
      <c r="C94" s="192"/>
      <c r="D94" s="193" t="s">
        <v>79</v>
      </c>
      <c r="E94" s="205" t="s">
        <v>142</v>
      </c>
      <c r="F94" s="205" t="s">
        <v>143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SUM(P95:P98)</f>
        <v>0</v>
      </c>
      <c r="Q94" s="199"/>
      <c r="R94" s="200">
        <f>SUM(R95:R98)</f>
        <v>0</v>
      </c>
      <c r="S94" s="199"/>
      <c r="T94" s="201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119</v>
      </c>
      <c r="AT94" s="203" t="s">
        <v>79</v>
      </c>
      <c r="AU94" s="203" t="s">
        <v>88</v>
      </c>
      <c r="AY94" s="202" t="s">
        <v>120</v>
      </c>
      <c r="BK94" s="204">
        <f>SUM(BK95:BK98)</f>
        <v>0</v>
      </c>
    </row>
    <row r="95" s="2" customFormat="1" ht="16.5" customHeight="1">
      <c r="A95" s="41"/>
      <c r="B95" s="42"/>
      <c r="C95" s="207" t="s">
        <v>144</v>
      </c>
      <c r="D95" s="207" t="s">
        <v>123</v>
      </c>
      <c r="E95" s="208" t="s">
        <v>145</v>
      </c>
      <c r="F95" s="209" t="s">
        <v>143</v>
      </c>
      <c r="G95" s="210" t="s">
        <v>146</v>
      </c>
      <c r="H95" s="211">
        <v>1</v>
      </c>
      <c r="I95" s="212"/>
      <c r="J95" s="213">
        <f>ROUND(I95*H95,2)</f>
        <v>0</v>
      </c>
      <c r="K95" s="209" t="s">
        <v>127</v>
      </c>
      <c r="L95" s="47"/>
      <c r="M95" s="214" t="s">
        <v>35</v>
      </c>
      <c r="N95" s="215" t="s">
        <v>51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128</v>
      </c>
      <c r="AT95" s="218" t="s">
        <v>123</v>
      </c>
      <c r="AU95" s="218" t="s">
        <v>90</v>
      </c>
      <c r="AY95" s="19" t="s">
        <v>120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88</v>
      </c>
      <c r="BK95" s="219">
        <f>ROUND(I95*H95,2)</f>
        <v>0</v>
      </c>
      <c r="BL95" s="19" t="s">
        <v>128</v>
      </c>
      <c r="BM95" s="218" t="s">
        <v>147</v>
      </c>
    </row>
    <row r="96" s="2" customFormat="1">
      <c r="A96" s="41"/>
      <c r="B96" s="42"/>
      <c r="C96" s="43"/>
      <c r="D96" s="220" t="s">
        <v>130</v>
      </c>
      <c r="E96" s="43"/>
      <c r="F96" s="221" t="s">
        <v>143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130</v>
      </c>
      <c r="AU96" s="19" t="s">
        <v>90</v>
      </c>
    </row>
    <row r="97" s="2" customFormat="1">
      <c r="A97" s="41"/>
      <c r="B97" s="42"/>
      <c r="C97" s="43"/>
      <c r="D97" s="225" t="s">
        <v>131</v>
      </c>
      <c r="E97" s="43"/>
      <c r="F97" s="226" t="s">
        <v>148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131</v>
      </c>
      <c r="AU97" s="19" t="s">
        <v>90</v>
      </c>
    </row>
    <row r="98" s="2" customFormat="1">
      <c r="A98" s="41"/>
      <c r="B98" s="42"/>
      <c r="C98" s="43"/>
      <c r="D98" s="220" t="s">
        <v>149</v>
      </c>
      <c r="E98" s="43"/>
      <c r="F98" s="227" t="s">
        <v>150</v>
      </c>
      <c r="G98" s="43"/>
      <c r="H98" s="43"/>
      <c r="I98" s="222"/>
      <c r="J98" s="43"/>
      <c r="K98" s="43"/>
      <c r="L98" s="47"/>
      <c r="M98" s="228"/>
      <c r="N98" s="229"/>
      <c r="O98" s="230"/>
      <c r="P98" s="230"/>
      <c r="Q98" s="230"/>
      <c r="R98" s="230"/>
      <c r="S98" s="230"/>
      <c r="T98" s="23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149</v>
      </c>
      <c r="AU98" s="19" t="s">
        <v>90</v>
      </c>
    </row>
    <row r="99" s="2" customFormat="1" ht="6.96" customHeight="1">
      <c r="A99" s="41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47"/>
      <c r="M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</sheetData>
  <sheetProtection sheet="1" autoFilter="0" formatColumns="0" formatRows="0" objects="1" scenarios="1" spinCount="100000" saltValue="FCC3CYQDSiSsVjjUIm9yNE5VSF7a3uQr0K9hU69GOv0qUF6rGMPFplD+oXioxfPcviuexlpqQMePoQpX7OGa1g==" hashValue="rNIckK65W7CBkBWt/vDgdQ1JdRBvM1k60tbhzbndRdw1f54pbQEALeRgdm1xEog4rTZTfVzrV4vHL/X942d4wA==" algorithmName="SHA-512" password="FC2B"/>
  <autoFilter ref="C81:K9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5_01/012002000"/>
    <hyperlink ref="F90" r:id="rId2" display="https://podminky.urs.cz/item/CS_URS_2025_01/012444000"/>
    <hyperlink ref="F93" r:id="rId3" display="https://podminky.urs.cz/item/CS_URS_2025_01/013254000"/>
    <hyperlink ref="F97" r:id="rId4" display="https://podminky.urs.cz/item/CS_URS_2025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90</v>
      </c>
    </row>
    <row r="4" s="1" customFormat="1" ht="24.96" customHeight="1">
      <c r="B4" s="22"/>
      <c r="D4" s="133" t="s">
        <v>97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Přípojka vody a NN pro multif. připoj. body v ul. Masarykova. ML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98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151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35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10. 9. 2025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35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36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38</v>
      </c>
      <c r="E20" s="41"/>
      <c r="F20" s="41"/>
      <c r="G20" s="41"/>
      <c r="H20" s="41"/>
      <c r="I20" s="135" t="s">
        <v>31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39</v>
      </c>
      <c r="F21" s="41"/>
      <c r="G21" s="41"/>
      <c r="H21" s="41"/>
      <c r="I21" s="135" t="s">
        <v>34</v>
      </c>
      <c r="J21" s="139" t="s">
        <v>35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41</v>
      </c>
      <c r="E23" s="41"/>
      <c r="F23" s="41"/>
      <c r="G23" s="41"/>
      <c r="H23" s="41"/>
      <c r="I23" s="135" t="s">
        <v>31</v>
      </c>
      <c r="J23" s="139" t="s">
        <v>42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43</v>
      </c>
      <c r="F24" s="41"/>
      <c r="G24" s="41"/>
      <c r="H24" s="41"/>
      <c r="I24" s="135" t="s">
        <v>34</v>
      </c>
      <c r="J24" s="139" t="s">
        <v>35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44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41"/>
      <c r="B27" s="142"/>
      <c r="C27" s="141"/>
      <c r="D27" s="141"/>
      <c r="E27" s="143" t="s">
        <v>45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46</v>
      </c>
      <c r="E30" s="41"/>
      <c r="F30" s="41"/>
      <c r="G30" s="41"/>
      <c r="H30" s="41"/>
      <c r="I30" s="41"/>
      <c r="J30" s="147">
        <f>ROUND(J88,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48</v>
      </c>
      <c r="G32" s="41"/>
      <c r="H32" s="41"/>
      <c r="I32" s="148" t="s">
        <v>47</v>
      </c>
      <c r="J32" s="148" t="s">
        <v>49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50</v>
      </c>
      <c r="E33" s="135" t="s">
        <v>51</v>
      </c>
      <c r="F33" s="150">
        <f>ROUND((SUM(BE88:BE304)),  2)</f>
        <v>0</v>
      </c>
      <c r="G33" s="41"/>
      <c r="H33" s="41"/>
      <c r="I33" s="151">
        <v>0.20999999999999999</v>
      </c>
      <c r="J33" s="150">
        <f>ROUND(((SUM(BE88:BE304))*I33),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52</v>
      </c>
      <c r="F34" s="150">
        <f>ROUND((SUM(BF88:BF304)),  2)</f>
        <v>0</v>
      </c>
      <c r="G34" s="41"/>
      <c r="H34" s="41"/>
      <c r="I34" s="151">
        <v>0.12</v>
      </c>
      <c r="J34" s="150">
        <f>ROUND(((SUM(BF88:BF304))*I34),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53</v>
      </c>
      <c r="F35" s="150">
        <f>ROUND((SUM(BG88:BG304)),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54</v>
      </c>
      <c r="F36" s="150">
        <f>ROUND((SUM(BH88:BH304)),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55</v>
      </c>
      <c r="F37" s="150">
        <f>ROUND((SUM(BI88:BI304)),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56</v>
      </c>
      <c r="E39" s="154"/>
      <c r="F39" s="154"/>
      <c r="G39" s="155" t="s">
        <v>57</v>
      </c>
      <c r="H39" s="156" t="s">
        <v>58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100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Přípojka vody a NN pro multif. připoj. body v ul. Masarykova. ML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98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ARS - Stavebně konstrukční část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p.č. 73/1, 169, 78/1, k.ú. Mariánské Lázně</v>
      </c>
      <c r="G52" s="43"/>
      <c r="H52" s="43"/>
      <c r="I52" s="34" t="s">
        <v>24</v>
      </c>
      <c r="J52" s="75" t="str">
        <f>IF(J12="","",J12)</f>
        <v>10. 9. 2025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4" t="s">
        <v>30</v>
      </c>
      <c r="D54" s="43"/>
      <c r="E54" s="43"/>
      <c r="F54" s="29" t="str">
        <f>E15</f>
        <v>Město Mariánské Lázně</v>
      </c>
      <c r="G54" s="43"/>
      <c r="H54" s="43"/>
      <c r="I54" s="34" t="s">
        <v>38</v>
      </c>
      <c r="J54" s="39" t="str">
        <f>E21</f>
        <v>PK Beránek &amp; Hradil, Svobody 7/1, 350 02, Cheb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34" t="s">
        <v>41</v>
      </c>
      <c r="J55" s="39" t="str">
        <f>E24</f>
        <v>Jakub Vilingr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101</v>
      </c>
      <c r="D57" s="165"/>
      <c r="E57" s="165"/>
      <c r="F57" s="165"/>
      <c r="G57" s="165"/>
      <c r="H57" s="165"/>
      <c r="I57" s="165"/>
      <c r="J57" s="166" t="s">
        <v>102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78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103</v>
      </c>
    </row>
    <row r="60" s="9" customFormat="1" ht="24.96" customHeight="1">
      <c r="A60" s="9"/>
      <c r="B60" s="168"/>
      <c r="C60" s="169"/>
      <c r="D60" s="170" t="s">
        <v>152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153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154</v>
      </c>
      <c r="E62" s="177"/>
      <c r="F62" s="177"/>
      <c r="G62" s="177"/>
      <c r="H62" s="177"/>
      <c r="I62" s="177"/>
      <c r="J62" s="178">
        <f>J239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155</v>
      </c>
      <c r="E63" s="177"/>
      <c r="F63" s="177"/>
      <c r="G63" s="177"/>
      <c r="H63" s="177"/>
      <c r="I63" s="177"/>
      <c r="J63" s="178">
        <f>J250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156</v>
      </c>
      <c r="E64" s="177"/>
      <c r="F64" s="177"/>
      <c r="G64" s="177"/>
      <c r="H64" s="177"/>
      <c r="I64" s="177"/>
      <c r="J64" s="178">
        <f>J279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8"/>
      <c r="C65" s="169"/>
      <c r="D65" s="170" t="s">
        <v>157</v>
      </c>
      <c r="E65" s="171"/>
      <c r="F65" s="171"/>
      <c r="G65" s="171"/>
      <c r="H65" s="171"/>
      <c r="I65" s="171"/>
      <c r="J65" s="172">
        <f>J286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4"/>
      <c r="C66" s="175"/>
      <c r="D66" s="176" t="s">
        <v>158</v>
      </c>
      <c r="E66" s="177"/>
      <c r="F66" s="177"/>
      <c r="G66" s="177"/>
      <c r="H66" s="177"/>
      <c r="I66" s="177"/>
      <c r="J66" s="178">
        <f>J287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8"/>
      <c r="C67" s="169"/>
      <c r="D67" s="170" t="s">
        <v>99</v>
      </c>
      <c r="E67" s="171"/>
      <c r="F67" s="171"/>
      <c r="G67" s="171"/>
      <c r="H67" s="171"/>
      <c r="I67" s="171"/>
      <c r="J67" s="172">
        <f>J298</f>
        <v>0</v>
      </c>
      <c r="K67" s="169"/>
      <c r="L67" s="17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4"/>
      <c r="C68" s="175"/>
      <c r="D68" s="176" t="s">
        <v>104</v>
      </c>
      <c r="E68" s="177"/>
      <c r="F68" s="177"/>
      <c r="G68" s="177"/>
      <c r="H68" s="177"/>
      <c r="I68" s="177"/>
      <c r="J68" s="178">
        <f>J299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5" t="s">
        <v>106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16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63" t="str">
        <f>E7</f>
        <v>Přípojka vody a NN pro multif. připoj. body v ul. Masarykova. ML</v>
      </c>
      <c r="F78" s="34"/>
      <c r="G78" s="34"/>
      <c r="H78" s="34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98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ARS - Stavebně konstrukční část</v>
      </c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22</v>
      </c>
      <c r="D82" s="43"/>
      <c r="E82" s="43"/>
      <c r="F82" s="29" t="str">
        <f>F12</f>
        <v>p.č. 73/1, 169, 78/1, k.ú. Mariánské Lázně</v>
      </c>
      <c r="G82" s="43"/>
      <c r="H82" s="43"/>
      <c r="I82" s="34" t="s">
        <v>24</v>
      </c>
      <c r="J82" s="75" t="str">
        <f>IF(J12="","",J12)</f>
        <v>10. 9. 2025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40.05" customHeight="1">
      <c r="A84" s="41"/>
      <c r="B84" s="42"/>
      <c r="C84" s="34" t="s">
        <v>30</v>
      </c>
      <c r="D84" s="43"/>
      <c r="E84" s="43"/>
      <c r="F84" s="29" t="str">
        <f>E15</f>
        <v>Město Mariánské Lázně</v>
      </c>
      <c r="G84" s="43"/>
      <c r="H84" s="43"/>
      <c r="I84" s="34" t="s">
        <v>38</v>
      </c>
      <c r="J84" s="39" t="str">
        <f>E21</f>
        <v>PK Beránek &amp; Hradil, Svobody 7/1, 350 02, Cheb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4" t="s">
        <v>36</v>
      </c>
      <c r="D85" s="43"/>
      <c r="E85" s="43"/>
      <c r="F85" s="29" t="str">
        <f>IF(E18="","",E18)</f>
        <v>Vyplň údaj</v>
      </c>
      <c r="G85" s="43"/>
      <c r="H85" s="43"/>
      <c r="I85" s="34" t="s">
        <v>41</v>
      </c>
      <c r="J85" s="39" t="str">
        <f>E24</f>
        <v>Jakub Vilingr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0"/>
      <c r="B87" s="181"/>
      <c r="C87" s="182" t="s">
        <v>107</v>
      </c>
      <c r="D87" s="183" t="s">
        <v>65</v>
      </c>
      <c r="E87" s="183" t="s">
        <v>61</v>
      </c>
      <c r="F87" s="183" t="s">
        <v>62</v>
      </c>
      <c r="G87" s="183" t="s">
        <v>108</v>
      </c>
      <c r="H87" s="183" t="s">
        <v>109</v>
      </c>
      <c r="I87" s="183" t="s">
        <v>110</v>
      </c>
      <c r="J87" s="183" t="s">
        <v>102</v>
      </c>
      <c r="K87" s="184" t="s">
        <v>111</v>
      </c>
      <c r="L87" s="185"/>
      <c r="M87" s="95" t="s">
        <v>35</v>
      </c>
      <c r="N87" s="96" t="s">
        <v>50</v>
      </c>
      <c r="O87" s="96" t="s">
        <v>112</v>
      </c>
      <c r="P87" s="96" t="s">
        <v>113</v>
      </c>
      <c r="Q87" s="96" t="s">
        <v>114</v>
      </c>
      <c r="R87" s="96" t="s">
        <v>115</v>
      </c>
      <c r="S87" s="96" t="s">
        <v>116</v>
      </c>
      <c r="T87" s="97" t="s">
        <v>117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41"/>
      <c r="B88" s="42"/>
      <c r="C88" s="102" t="s">
        <v>118</v>
      </c>
      <c r="D88" s="43"/>
      <c r="E88" s="43"/>
      <c r="F88" s="43"/>
      <c r="G88" s="43"/>
      <c r="H88" s="43"/>
      <c r="I88" s="43"/>
      <c r="J88" s="186">
        <f>BK88</f>
        <v>0</v>
      </c>
      <c r="K88" s="43"/>
      <c r="L88" s="47"/>
      <c r="M88" s="98"/>
      <c r="N88" s="187"/>
      <c r="O88" s="99"/>
      <c r="P88" s="188">
        <f>P89+P286+P298</f>
        <v>0</v>
      </c>
      <c r="Q88" s="99"/>
      <c r="R88" s="188">
        <f>R89+R286+R298</f>
        <v>132.21872339999999</v>
      </c>
      <c r="S88" s="99"/>
      <c r="T88" s="189">
        <f>T89+T286+T298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79</v>
      </c>
      <c r="AU88" s="19" t="s">
        <v>103</v>
      </c>
      <c r="BK88" s="190">
        <f>BK89+BK286+BK298</f>
        <v>0</v>
      </c>
    </row>
    <row r="89" s="12" customFormat="1" ht="25.92" customHeight="1">
      <c r="A89" s="12"/>
      <c r="B89" s="191"/>
      <c r="C89" s="192"/>
      <c r="D89" s="193" t="s">
        <v>79</v>
      </c>
      <c r="E89" s="194" t="s">
        <v>159</v>
      </c>
      <c r="F89" s="194" t="s">
        <v>160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P90+P239+P250+P279</f>
        <v>0</v>
      </c>
      <c r="Q89" s="199"/>
      <c r="R89" s="200">
        <f>R90+R239+R250+R279</f>
        <v>132.13679339999999</v>
      </c>
      <c r="S89" s="199"/>
      <c r="T89" s="201">
        <f>T90+T239+T250+T279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88</v>
      </c>
      <c r="AT89" s="203" t="s">
        <v>79</v>
      </c>
      <c r="AU89" s="203" t="s">
        <v>80</v>
      </c>
      <c r="AY89" s="202" t="s">
        <v>120</v>
      </c>
      <c r="BK89" s="204">
        <f>BK90+BK239+BK250+BK279</f>
        <v>0</v>
      </c>
    </row>
    <row r="90" s="12" customFormat="1" ht="22.8" customHeight="1">
      <c r="A90" s="12"/>
      <c r="B90" s="191"/>
      <c r="C90" s="192"/>
      <c r="D90" s="193" t="s">
        <v>79</v>
      </c>
      <c r="E90" s="205" t="s">
        <v>88</v>
      </c>
      <c r="F90" s="205" t="s">
        <v>161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SUM(P91:P238)</f>
        <v>0</v>
      </c>
      <c r="Q90" s="199"/>
      <c r="R90" s="200">
        <f>SUM(R91:R238)</f>
        <v>131.93006399999999</v>
      </c>
      <c r="S90" s="199"/>
      <c r="T90" s="201">
        <f>SUM(T91:T238)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88</v>
      </c>
      <c r="AT90" s="203" t="s">
        <v>79</v>
      </c>
      <c r="AU90" s="203" t="s">
        <v>88</v>
      </c>
      <c r="AY90" s="202" t="s">
        <v>120</v>
      </c>
      <c r="BK90" s="204">
        <f>SUM(BK91:BK238)</f>
        <v>0</v>
      </c>
    </row>
    <row r="91" s="2" customFormat="1" ht="24.15" customHeight="1">
      <c r="A91" s="41"/>
      <c r="B91" s="42"/>
      <c r="C91" s="207" t="s">
        <v>88</v>
      </c>
      <c r="D91" s="207" t="s">
        <v>123</v>
      </c>
      <c r="E91" s="208" t="s">
        <v>162</v>
      </c>
      <c r="F91" s="209" t="s">
        <v>163</v>
      </c>
      <c r="G91" s="210" t="s">
        <v>164</v>
      </c>
      <c r="H91" s="211">
        <v>540.79999999999995</v>
      </c>
      <c r="I91" s="212"/>
      <c r="J91" s="213">
        <f>ROUND(I91*H91,2)</f>
        <v>0</v>
      </c>
      <c r="K91" s="209" t="s">
        <v>127</v>
      </c>
      <c r="L91" s="47"/>
      <c r="M91" s="214" t="s">
        <v>35</v>
      </c>
      <c r="N91" s="215" t="s">
        <v>51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144</v>
      </c>
      <c r="AT91" s="218" t="s">
        <v>123</v>
      </c>
      <c r="AU91" s="218" t="s">
        <v>90</v>
      </c>
      <c r="AY91" s="19" t="s">
        <v>120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88</v>
      </c>
      <c r="BK91" s="219">
        <f>ROUND(I91*H91,2)</f>
        <v>0</v>
      </c>
      <c r="BL91" s="19" t="s">
        <v>144</v>
      </c>
      <c r="BM91" s="218" t="s">
        <v>165</v>
      </c>
    </row>
    <row r="92" s="2" customFormat="1">
      <c r="A92" s="41"/>
      <c r="B92" s="42"/>
      <c r="C92" s="43"/>
      <c r="D92" s="220" t="s">
        <v>130</v>
      </c>
      <c r="E92" s="43"/>
      <c r="F92" s="221" t="s">
        <v>166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130</v>
      </c>
      <c r="AU92" s="19" t="s">
        <v>90</v>
      </c>
    </row>
    <row r="93" s="2" customFormat="1">
      <c r="A93" s="41"/>
      <c r="B93" s="42"/>
      <c r="C93" s="43"/>
      <c r="D93" s="225" t="s">
        <v>131</v>
      </c>
      <c r="E93" s="43"/>
      <c r="F93" s="226" t="s">
        <v>167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131</v>
      </c>
      <c r="AU93" s="19" t="s">
        <v>90</v>
      </c>
    </row>
    <row r="94" s="13" customFormat="1">
      <c r="A94" s="13"/>
      <c r="B94" s="232"/>
      <c r="C94" s="233"/>
      <c r="D94" s="220" t="s">
        <v>168</v>
      </c>
      <c r="E94" s="234" t="s">
        <v>35</v>
      </c>
      <c r="F94" s="235" t="s">
        <v>169</v>
      </c>
      <c r="G94" s="233"/>
      <c r="H94" s="234" t="s">
        <v>35</v>
      </c>
      <c r="I94" s="236"/>
      <c r="J94" s="233"/>
      <c r="K94" s="233"/>
      <c r="L94" s="237"/>
      <c r="M94" s="238"/>
      <c r="N94" s="239"/>
      <c r="O94" s="239"/>
      <c r="P94" s="239"/>
      <c r="Q94" s="239"/>
      <c r="R94" s="239"/>
      <c r="S94" s="239"/>
      <c r="T94" s="24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1" t="s">
        <v>168</v>
      </c>
      <c r="AU94" s="241" t="s">
        <v>90</v>
      </c>
      <c r="AV94" s="13" t="s">
        <v>88</v>
      </c>
      <c r="AW94" s="13" t="s">
        <v>40</v>
      </c>
      <c r="AX94" s="13" t="s">
        <v>80</v>
      </c>
      <c r="AY94" s="241" t="s">
        <v>120</v>
      </c>
    </row>
    <row r="95" s="14" customFormat="1">
      <c r="A95" s="14"/>
      <c r="B95" s="242"/>
      <c r="C95" s="243"/>
      <c r="D95" s="220" t="s">
        <v>168</v>
      </c>
      <c r="E95" s="244" t="s">
        <v>35</v>
      </c>
      <c r="F95" s="245" t="s">
        <v>170</v>
      </c>
      <c r="G95" s="243"/>
      <c r="H95" s="246">
        <v>540.79999999999995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2" t="s">
        <v>168</v>
      </c>
      <c r="AU95" s="252" t="s">
        <v>90</v>
      </c>
      <c r="AV95" s="14" t="s">
        <v>90</v>
      </c>
      <c r="AW95" s="14" t="s">
        <v>40</v>
      </c>
      <c r="AX95" s="14" t="s">
        <v>88</v>
      </c>
      <c r="AY95" s="252" t="s">
        <v>120</v>
      </c>
    </row>
    <row r="96" s="2" customFormat="1" ht="24.15" customHeight="1">
      <c r="A96" s="41"/>
      <c r="B96" s="42"/>
      <c r="C96" s="207" t="s">
        <v>90</v>
      </c>
      <c r="D96" s="207" t="s">
        <v>123</v>
      </c>
      <c r="E96" s="208" t="s">
        <v>171</v>
      </c>
      <c r="F96" s="209" t="s">
        <v>172</v>
      </c>
      <c r="G96" s="210" t="s">
        <v>173</v>
      </c>
      <c r="H96" s="211">
        <v>18</v>
      </c>
      <c r="I96" s="212"/>
      <c r="J96" s="213">
        <f>ROUND(I96*H96,2)</f>
        <v>0</v>
      </c>
      <c r="K96" s="209" t="s">
        <v>127</v>
      </c>
      <c r="L96" s="47"/>
      <c r="M96" s="214" t="s">
        <v>35</v>
      </c>
      <c r="N96" s="215" t="s">
        <v>51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144</v>
      </c>
      <c r="AT96" s="218" t="s">
        <v>123</v>
      </c>
      <c r="AU96" s="218" t="s">
        <v>90</v>
      </c>
      <c r="AY96" s="19" t="s">
        <v>120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88</v>
      </c>
      <c r="BK96" s="219">
        <f>ROUND(I96*H96,2)</f>
        <v>0</v>
      </c>
      <c r="BL96" s="19" t="s">
        <v>144</v>
      </c>
      <c r="BM96" s="218" t="s">
        <v>174</v>
      </c>
    </row>
    <row r="97" s="2" customFormat="1">
      <c r="A97" s="41"/>
      <c r="B97" s="42"/>
      <c r="C97" s="43"/>
      <c r="D97" s="220" t="s">
        <v>130</v>
      </c>
      <c r="E97" s="43"/>
      <c r="F97" s="221" t="s">
        <v>175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130</v>
      </c>
      <c r="AU97" s="19" t="s">
        <v>90</v>
      </c>
    </row>
    <row r="98" s="2" customFormat="1">
      <c r="A98" s="41"/>
      <c r="B98" s="42"/>
      <c r="C98" s="43"/>
      <c r="D98" s="225" t="s">
        <v>131</v>
      </c>
      <c r="E98" s="43"/>
      <c r="F98" s="226" t="s">
        <v>176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131</v>
      </c>
      <c r="AU98" s="19" t="s">
        <v>90</v>
      </c>
    </row>
    <row r="99" s="13" customFormat="1">
      <c r="A99" s="13"/>
      <c r="B99" s="232"/>
      <c r="C99" s="233"/>
      <c r="D99" s="220" t="s">
        <v>168</v>
      </c>
      <c r="E99" s="234" t="s">
        <v>35</v>
      </c>
      <c r="F99" s="235" t="s">
        <v>177</v>
      </c>
      <c r="G99" s="233"/>
      <c r="H99" s="234" t="s">
        <v>35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168</v>
      </c>
      <c r="AU99" s="241" t="s">
        <v>90</v>
      </c>
      <c r="AV99" s="13" t="s">
        <v>88</v>
      </c>
      <c r="AW99" s="13" t="s">
        <v>40</v>
      </c>
      <c r="AX99" s="13" t="s">
        <v>80</v>
      </c>
      <c r="AY99" s="241" t="s">
        <v>120</v>
      </c>
    </row>
    <row r="100" s="14" customFormat="1">
      <c r="A100" s="14"/>
      <c r="B100" s="242"/>
      <c r="C100" s="243"/>
      <c r="D100" s="220" t="s">
        <v>168</v>
      </c>
      <c r="E100" s="244" t="s">
        <v>35</v>
      </c>
      <c r="F100" s="245" t="s">
        <v>178</v>
      </c>
      <c r="G100" s="243"/>
      <c r="H100" s="246">
        <v>12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168</v>
      </c>
      <c r="AU100" s="252" t="s">
        <v>90</v>
      </c>
      <c r="AV100" s="14" t="s">
        <v>90</v>
      </c>
      <c r="AW100" s="14" t="s">
        <v>40</v>
      </c>
      <c r="AX100" s="14" t="s">
        <v>80</v>
      </c>
      <c r="AY100" s="252" t="s">
        <v>120</v>
      </c>
    </row>
    <row r="101" s="13" customFormat="1">
      <c r="A101" s="13"/>
      <c r="B101" s="232"/>
      <c r="C101" s="233"/>
      <c r="D101" s="220" t="s">
        <v>168</v>
      </c>
      <c r="E101" s="234" t="s">
        <v>35</v>
      </c>
      <c r="F101" s="235" t="s">
        <v>179</v>
      </c>
      <c r="G101" s="233"/>
      <c r="H101" s="234" t="s">
        <v>35</v>
      </c>
      <c r="I101" s="236"/>
      <c r="J101" s="233"/>
      <c r="K101" s="233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168</v>
      </c>
      <c r="AU101" s="241" t="s">
        <v>90</v>
      </c>
      <c r="AV101" s="13" t="s">
        <v>88</v>
      </c>
      <c r="AW101" s="13" t="s">
        <v>40</v>
      </c>
      <c r="AX101" s="13" t="s">
        <v>80</v>
      </c>
      <c r="AY101" s="241" t="s">
        <v>120</v>
      </c>
    </row>
    <row r="102" s="14" customFormat="1">
      <c r="A102" s="14"/>
      <c r="B102" s="242"/>
      <c r="C102" s="243"/>
      <c r="D102" s="220" t="s">
        <v>168</v>
      </c>
      <c r="E102" s="244" t="s">
        <v>35</v>
      </c>
      <c r="F102" s="245" t="s">
        <v>180</v>
      </c>
      <c r="G102" s="243"/>
      <c r="H102" s="246">
        <v>6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168</v>
      </c>
      <c r="AU102" s="252" t="s">
        <v>90</v>
      </c>
      <c r="AV102" s="14" t="s">
        <v>90</v>
      </c>
      <c r="AW102" s="14" t="s">
        <v>40</v>
      </c>
      <c r="AX102" s="14" t="s">
        <v>80</v>
      </c>
      <c r="AY102" s="252" t="s">
        <v>120</v>
      </c>
    </row>
    <row r="103" s="15" customFormat="1">
      <c r="A103" s="15"/>
      <c r="B103" s="253"/>
      <c r="C103" s="254"/>
      <c r="D103" s="220" t="s">
        <v>168</v>
      </c>
      <c r="E103" s="255" t="s">
        <v>35</v>
      </c>
      <c r="F103" s="256" t="s">
        <v>181</v>
      </c>
      <c r="G103" s="254"/>
      <c r="H103" s="257">
        <v>18</v>
      </c>
      <c r="I103" s="258"/>
      <c r="J103" s="254"/>
      <c r="K103" s="254"/>
      <c r="L103" s="259"/>
      <c r="M103" s="260"/>
      <c r="N103" s="261"/>
      <c r="O103" s="261"/>
      <c r="P103" s="261"/>
      <c r="Q103" s="261"/>
      <c r="R103" s="261"/>
      <c r="S103" s="261"/>
      <c r="T103" s="262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3" t="s">
        <v>168</v>
      </c>
      <c r="AU103" s="263" t="s">
        <v>90</v>
      </c>
      <c r="AV103" s="15" t="s">
        <v>144</v>
      </c>
      <c r="AW103" s="15" t="s">
        <v>40</v>
      </c>
      <c r="AX103" s="15" t="s">
        <v>88</v>
      </c>
      <c r="AY103" s="263" t="s">
        <v>120</v>
      </c>
    </row>
    <row r="104" s="2" customFormat="1" ht="24.15" customHeight="1">
      <c r="A104" s="41"/>
      <c r="B104" s="42"/>
      <c r="C104" s="207" t="s">
        <v>137</v>
      </c>
      <c r="D104" s="207" t="s">
        <v>123</v>
      </c>
      <c r="E104" s="208" t="s">
        <v>182</v>
      </c>
      <c r="F104" s="209" t="s">
        <v>183</v>
      </c>
      <c r="G104" s="210" t="s">
        <v>173</v>
      </c>
      <c r="H104" s="211">
        <v>36.399999999999999</v>
      </c>
      <c r="I104" s="212"/>
      <c r="J104" s="213">
        <f>ROUND(I104*H104,2)</f>
        <v>0</v>
      </c>
      <c r="K104" s="209" t="s">
        <v>127</v>
      </c>
      <c r="L104" s="47"/>
      <c r="M104" s="214" t="s">
        <v>35</v>
      </c>
      <c r="N104" s="215" t="s">
        <v>51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144</v>
      </c>
      <c r="AT104" s="218" t="s">
        <v>123</v>
      </c>
      <c r="AU104" s="218" t="s">
        <v>90</v>
      </c>
      <c r="AY104" s="19" t="s">
        <v>120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88</v>
      </c>
      <c r="BK104" s="219">
        <f>ROUND(I104*H104,2)</f>
        <v>0</v>
      </c>
      <c r="BL104" s="19" t="s">
        <v>144</v>
      </c>
      <c r="BM104" s="218" t="s">
        <v>184</v>
      </c>
    </row>
    <row r="105" s="2" customFormat="1">
      <c r="A105" s="41"/>
      <c r="B105" s="42"/>
      <c r="C105" s="43"/>
      <c r="D105" s="220" t="s">
        <v>130</v>
      </c>
      <c r="E105" s="43"/>
      <c r="F105" s="221" t="s">
        <v>185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130</v>
      </c>
      <c r="AU105" s="19" t="s">
        <v>90</v>
      </c>
    </row>
    <row r="106" s="2" customFormat="1">
      <c r="A106" s="41"/>
      <c r="B106" s="42"/>
      <c r="C106" s="43"/>
      <c r="D106" s="225" t="s">
        <v>131</v>
      </c>
      <c r="E106" s="43"/>
      <c r="F106" s="226" t="s">
        <v>186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19" t="s">
        <v>131</v>
      </c>
      <c r="AU106" s="19" t="s">
        <v>90</v>
      </c>
    </row>
    <row r="107" s="13" customFormat="1">
      <c r="A107" s="13"/>
      <c r="B107" s="232"/>
      <c r="C107" s="233"/>
      <c r="D107" s="220" t="s">
        <v>168</v>
      </c>
      <c r="E107" s="234" t="s">
        <v>35</v>
      </c>
      <c r="F107" s="235" t="s">
        <v>187</v>
      </c>
      <c r="G107" s="233"/>
      <c r="H107" s="234" t="s">
        <v>35</v>
      </c>
      <c r="I107" s="236"/>
      <c r="J107" s="233"/>
      <c r="K107" s="233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168</v>
      </c>
      <c r="AU107" s="241" t="s">
        <v>90</v>
      </c>
      <c r="AV107" s="13" t="s">
        <v>88</v>
      </c>
      <c r="AW107" s="13" t="s">
        <v>40</v>
      </c>
      <c r="AX107" s="13" t="s">
        <v>80</v>
      </c>
      <c r="AY107" s="241" t="s">
        <v>120</v>
      </c>
    </row>
    <row r="108" s="14" customFormat="1">
      <c r="A108" s="14"/>
      <c r="B108" s="242"/>
      <c r="C108" s="243"/>
      <c r="D108" s="220" t="s">
        <v>168</v>
      </c>
      <c r="E108" s="244" t="s">
        <v>35</v>
      </c>
      <c r="F108" s="245" t="s">
        <v>188</v>
      </c>
      <c r="G108" s="243"/>
      <c r="H108" s="246">
        <v>36.399999999999999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168</v>
      </c>
      <c r="AU108" s="252" t="s">
        <v>90</v>
      </c>
      <c r="AV108" s="14" t="s">
        <v>90</v>
      </c>
      <c r="AW108" s="14" t="s">
        <v>40</v>
      </c>
      <c r="AX108" s="14" t="s">
        <v>88</v>
      </c>
      <c r="AY108" s="252" t="s">
        <v>120</v>
      </c>
    </row>
    <row r="109" s="2" customFormat="1" ht="33" customHeight="1">
      <c r="A109" s="41"/>
      <c r="B109" s="42"/>
      <c r="C109" s="207" t="s">
        <v>144</v>
      </c>
      <c r="D109" s="207" t="s">
        <v>123</v>
      </c>
      <c r="E109" s="208" t="s">
        <v>189</v>
      </c>
      <c r="F109" s="209" t="s">
        <v>190</v>
      </c>
      <c r="G109" s="210" t="s">
        <v>173</v>
      </c>
      <c r="H109" s="211">
        <v>18</v>
      </c>
      <c r="I109" s="212"/>
      <c r="J109" s="213">
        <f>ROUND(I109*H109,2)</f>
        <v>0</v>
      </c>
      <c r="K109" s="209" t="s">
        <v>127</v>
      </c>
      <c r="L109" s="47"/>
      <c r="M109" s="214" t="s">
        <v>35</v>
      </c>
      <c r="N109" s="215" t="s">
        <v>51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144</v>
      </c>
      <c r="AT109" s="218" t="s">
        <v>123</v>
      </c>
      <c r="AU109" s="218" t="s">
        <v>90</v>
      </c>
      <c r="AY109" s="19" t="s">
        <v>120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9" t="s">
        <v>88</v>
      </c>
      <c r="BK109" s="219">
        <f>ROUND(I109*H109,2)</f>
        <v>0</v>
      </c>
      <c r="BL109" s="19" t="s">
        <v>144</v>
      </c>
      <c r="BM109" s="218" t="s">
        <v>191</v>
      </c>
    </row>
    <row r="110" s="2" customFormat="1">
      <c r="A110" s="41"/>
      <c r="B110" s="42"/>
      <c r="C110" s="43"/>
      <c r="D110" s="220" t="s">
        <v>130</v>
      </c>
      <c r="E110" s="43"/>
      <c r="F110" s="221" t="s">
        <v>192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19" t="s">
        <v>130</v>
      </c>
      <c r="AU110" s="19" t="s">
        <v>90</v>
      </c>
    </row>
    <row r="111" s="2" customFormat="1">
      <c r="A111" s="41"/>
      <c r="B111" s="42"/>
      <c r="C111" s="43"/>
      <c r="D111" s="225" t="s">
        <v>131</v>
      </c>
      <c r="E111" s="43"/>
      <c r="F111" s="226" t="s">
        <v>193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131</v>
      </c>
      <c r="AU111" s="19" t="s">
        <v>90</v>
      </c>
    </row>
    <row r="112" s="13" customFormat="1">
      <c r="A112" s="13"/>
      <c r="B112" s="232"/>
      <c r="C112" s="233"/>
      <c r="D112" s="220" t="s">
        <v>168</v>
      </c>
      <c r="E112" s="234" t="s">
        <v>35</v>
      </c>
      <c r="F112" s="235" t="s">
        <v>177</v>
      </c>
      <c r="G112" s="233"/>
      <c r="H112" s="234" t="s">
        <v>35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168</v>
      </c>
      <c r="AU112" s="241" t="s">
        <v>90</v>
      </c>
      <c r="AV112" s="13" t="s">
        <v>88</v>
      </c>
      <c r="AW112" s="13" t="s">
        <v>40</v>
      </c>
      <c r="AX112" s="13" t="s">
        <v>80</v>
      </c>
      <c r="AY112" s="241" t="s">
        <v>120</v>
      </c>
    </row>
    <row r="113" s="14" customFormat="1">
      <c r="A113" s="14"/>
      <c r="B113" s="242"/>
      <c r="C113" s="243"/>
      <c r="D113" s="220" t="s">
        <v>168</v>
      </c>
      <c r="E113" s="244" t="s">
        <v>35</v>
      </c>
      <c r="F113" s="245" t="s">
        <v>178</v>
      </c>
      <c r="G113" s="243"/>
      <c r="H113" s="246">
        <v>12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168</v>
      </c>
      <c r="AU113" s="252" t="s">
        <v>90</v>
      </c>
      <c r="AV113" s="14" t="s">
        <v>90</v>
      </c>
      <c r="AW113" s="14" t="s">
        <v>40</v>
      </c>
      <c r="AX113" s="14" t="s">
        <v>80</v>
      </c>
      <c r="AY113" s="252" t="s">
        <v>120</v>
      </c>
    </row>
    <row r="114" s="13" customFormat="1">
      <c r="A114" s="13"/>
      <c r="B114" s="232"/>
      <c r="C114" s="233"/>
      <c r="D114" s="220" t="s">
        <v>168</v>
      </c>
      <c r="E114" s="234" t="s">
        <v>35</v>
      </c>
      <c r="F114" s="235" t="s">
        <v>179</v>
      </c>
      <c r="G114" s="233"/>
      <c r="H114" s="234" t="s">
        <v>35</v>
      </c>
      <c r="I114" s="236"/>
      <c r="J114" s="233"/>
      <c r="K114" s="233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168</v>
      </c>
      <c r="AU114" s="241" t="s">
        <v>90</v>
      </c>
      <c r="AV114" s="13" t="s">
        <v>88</v>
      </c>
      <c r="AW114" s="13" t="s">
        <v>40</v>
      </c>
      <c r="AX114" s="13" t="s">
        <v>80</v>
      </c>
      <c r="AY114" s="241" t="s">
        <v>120</v>
      </c>
    </row>
    <row r="115" s="14" customFormat="1">
      <c r="A115" s="14"/>
      <c r="B115" s="242"/>
      <c r="C115" s="243"/>
      <c r="D115" s="220" t="s">
        <v>168</v>
      </c>
      <c r="E115" s="244" t="s">
        <v>35</v>
      </c>
      <c r="F115" s="245" t="s">
        <v>180</v>
      </c>
      <c r="G115" s="243"/>
      <c r="H115" s="246">
        <v>6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168</v>
      </c>
      <c r="AU115" s="252" t="s">
        <v>90</v>
      </c>
      <c r="AV115" s="14" t="s">
        <v>90</v>
      </c>
      <c r="AW115" s="14" t="s">
        <v>40</v>
      </c>
      <c r="AX115" s="14" t="s">
        <v>80</v>
      </c>
      <c r="AY115" s="252" t="s">
        <v>120</v>
      </c>
    </row>
    <row r="116" s="15" customFormat="1">
      <c r="A116" s="15"/>
      <c r="B116" s="253"/>
      <c r="C116" s="254"/>
      <c r="D116" s="220" t="s">
        <v>168</v>
      </c>
      <c r="E116" s="255" t="s">
        <v>35</v>
      </c>
      <c r="F116" s="256" t="s">
        <v>181</v>
      </c>
      <c r="G116" s="254"/>
      <c r="H116" s="257">
        <v>18</v>
      </c>
      <c r="I116" s="258"/>
      <c r="J116" s="254"/>
      <c r="K116" s="254"/>
      <c r="L116" s="259"/>
      <c r="M116" s="260"/>
      <c r="N116" s="261"/>
      <c r="O116" s="261"/>
      <c r="P116" s="261"/>
      <c r="Q116" s="261"/>
      <c r="R116" s="261"/>
      <c r="S116" s="261"/>
      <c r="T116" s="262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3" t="s">
        <v>168</v>
      </c>
      <c r="AU116" s="263" t="s">
        <v>90</v>
      </c>
      <c r="AV116" s="15" t="s">
        <v>144</v>
      </c>
      <c r="AW116" s="15" t="s">
        <v>40</v>
      </c>
      <c r="AX116" s="15" t="s">
        <v>88</v>
      </c>
      <c r="AY116" s="263" t="s">
        <v>120</v>
      </c>
    </row>
    <row r="117" s="2" customFormat="1" ht="33" customHeight="1">
      <c r="A117" s="41"/>
      <c r="B117" s="42"/>
      <c r="C117" s="207" t="s">
        <v>119</v>
      </c>
      <c r="D117" s="207" t="s">
        <v>123</v>
      </c>
      <c r="E117" s="208" t="s">
        <v>194</v>
      </c>
      <c r="F117" s="209" t="s">
        <v>195</v>
      </c>
      <c r="G117" s="210" t="s">
        <v>173</v>
      </c>
      <c r="H117" s="211">
        <v>421.22000000000003</v>
      </c>
      <c r="I117" s="212"/>
      <c r="J117" s="213">
        <f>ROUND(I117*H117,2)</f>
        <v>0</v>
      </c>
      <c r="K117" s="209" t="s">
        <v>127</v>
      </c>
      <c r="L117" s="47"/>
      <c r="M117" s="214" t="s">
        <v>35</v>
      </c>
      <c r="N117" s="215" t="s">
        <v>51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144</v>
      </c>
      <c r="AT117" s="218" t="s">
        <v>123</v>
      </c>
      <c r="AU117" s="218" t="s">
        <v>90</v>
      </c>
      <c r="AY117" s="19" t="s">
        <v>120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9" t="s">
        <v>88</v>
      </c>
      <c r="BK117" s="219">
        <f>ROUND(I117*H117,2)</f>
        <v>0</v>
      </c>
      <c r="BL117" s="19" t="s">
        <v>144</v>
      </c>
      <c r="BM117" s="218" t="s">
        <v>196</v>
      </c>
    </row>
    <row r="118" s="2" customFormat="1">
      <c r="A118" s="41"/>
      <c r="B118" s="42"/>
      <c r="C118" s="43"/>
      <c r="D118" s="220" t="s">
        <v>130</v>
      </c>
      <c r="E118" s="43"/>
      <c r="F118" s="221" t="s">
        <v>197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19" t="s">
        <v>130</v>
      </c>
      <c r="AU118" s="19" t="s">
        <v>90</v>
      </c>
    </row>
    <row r="119" s="2" customFormat="1">
      <c r="A119" s="41"/>
      <c r="B119" s="42"/>
      <c r="C119" s="43"/>
      <c r="D119" s="225" t="s">
        <v>131</v>
      </c>
      <c r="E119" s="43"/>
      <c r="F119" s="226" t="s">
        <v>198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19" t="s">
        <v>131</v>
      </c>
      <c r="AU119" s="19" t="s">
        <v>90</v>
      </c>
    </row>
    <row r="120" s="13" customFormat="1">
      <c r="A120" s="13"/>
      <c r="B120" s="232"/>
      <c r="C120" s="233"/>
      <c r="D120" s="220" t="s">
        <v>168</v>
      </c>
      <c r="E120" s="234" t="s">
        <v>35</v>
      </c>
      <c r="F120" s="235" t="s">
        <v>169</v>
      </c>
      <c r="G120" s="233"/>
      <c r="H120" s="234" t="s">
        <v>35</v>
      </c>
      <c r="I120" s="236"/>
      <c r="J120" s="233"/>
      <c r="K120" s="233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168</v>
      </c>
      <c r="AU120" s="241" t="s">
        <v>90</v>
      </c>
      <c r="AV120" s="13" t="s">
        <v>88</v>
      </c>
      <c r="AW120" s="13" t="s">
        <v>40</v>
      </c>
      <c r="AX120" s="13" t="s">
        <v>80</v>
      </c>
      <c r="AY120" s="241" t="s">
        <v>120</v>
      </c>
    </row>
    <row r="121" s="14" customFormat="1">
      <c r="A121" s="14"/>
      <c r="B121" s="242"/>
      <c r="C121" s="243"/>
      <c r="D121" s="220" t="s">
        <v>168</v>
      </c>
      <c r="E121" s="244" t="s">
        <v>35</v>
      </c>
      <c r="F121" s="245" t="s">
        <v>199</v>
      </c>
      <c r="G121" s="243"/>
      <c r="H121" s="246">
        <v>417.60000000000002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168</v>
      </c>
      <c r="AU121" s="252" t="s">
        <v>90</v>
      </c>
      <c r="AV121" s="14" t="s">
        <v>90</v>
      </c>
      <c r="AW121" s="14" t="s">
        <v>40</v>
      </c>
      <c r="AX121" s="14" t="s">
        <v>80</v>
      </c>
      <c r="AY121" s="252" t="s">
        <v>120</v>
      </c>
    </row>
    <row r="122" s="14" customFormat="1">
      <c r="A122" s="14"/>
      <c r="B122" s="242"/>
      <c r="C122" s="243"/>
      <c r="D122" s="220" t="s">
        <v>168</v>
      </c>
      <c r="E122" s="244" t="s">
        <v>35</v>
      </c>
      <c r="F122" s="245" t="s">
        <v>200</v>
      </c>
      <c r="G122" s="243"/>
      <c r="H122" s="246">
        <v>87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168</v>
      </c>
      <c r="AU122" s="252" t="s">
        <v>90</v>
      </c>
      <c r="AV122" s="14" t="s">
        <v>90</v>
      </c>
      <c r="AW122" s="14" t="s">
        <v>40</v>
      </c>
      <c r="AX122" s="14" t="s">
        <v>80</v>
      </c>
      <c r="AY122" s="252" t="s">
        <v>120</v>
      </c>
    </row>
    <row r="123" s="13" customFormat="1">
      <c r="A123" s="13"/>
      <c r="B123" s="232"/>
      <c r="C123" s="233"/>
      <c r="D123" s="220" t="s">
        <v>168</v>
      </c>
      <c r="E123" s="234" t="s">
        <v>35</v>
      </c>
      <c r="F123" s="235" t="s">
        <v>187</v>
      </c>
      <c r="G123" s="233"/>
      <c r="H123" s="234" t="s">
        <v>35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168</v>
      </c>
      <c r="AU123" s="241" t="s">
        <v>90</v>
      </c>
      <c r="AV123" s="13" t="s">
        <v>88</v>
      </c>
      <c r="AW123" s="13" t="s">
        <v>40</v>
      </c>
      <c r="AX123" s="13" t="s">
        <v>80</v>
      </c>
      <c r="AY123" s="241" t="s">
        <v>120</v>
      </c>
    </row>
    <row r="124" s="14" customFormat="1">
      <c r="A124" s="14"/>
      <c r="B124" s="242"/>
      <c r="C124" s="243"/>
      <c r="D124" s="220" t="s">
        <v>168</v>
      </c>
      <c r="E124" s="244" t="s">
        <v>35</v>
      </c>
      <c r="F124" s="245" t="s">
        <v>201</v>
      </c>
      <c r="G124" s="243"/>
      <c r="H124" s="246">
        <v>-36.399999999999999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168</v>
      </c>
      <c r="AU124" s="252" t="s">
        <v>90</v>
      </c>
      <c r="AV124" s="14" t="s">
        <v>90</v>
      </c>
      <c r="AW124" s="14" t="s">
        <v>40</v>
      </c>
      <c r="AX124" s="14" t="s">
        <v>80</v>
      </c>
      <c r="AY124" s="252" t="s">
        <v>120</v>
      </c>
    </row>
    <row r="125" s="13" customFormat="1">
      <c r="A125" s="13"/>
      <c r="B125" s="232"/>
      <c r="C125" s="233"/>
      <c r="D125" s="220" t="s">
        <v>168</v>
      </c>
      <c r="E125" s="234" t="s">
        <v>35</v>
      </c>
      <c r="F125" s="235" t="s">
        <v>177</v>
      </c>
      <c r="G125" s="233"/>
      <c r="H125" s="234" t="s">
        <v>35</v>
      </c>
      <c r="I125" s="236"/>
      <c r="J125" s="233"/>
      <c r="K125" s="233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168</v>
      </c>
      <c r="AU125" s="241" t="s">
        <v>90</v>
      </c>
      <c r="AV125" s="13" t="s">
        <v>88</v>
      </c>
      <c r="AW125" s="13" t="s">
        <v>40</v>
      </c>
      <c r="AX125" s="13" t="s">
        <v>80</v>
      </c>
      <c r="AY125" s="241" t="s">
        <v>120</v>
      </c>
    </row>
    <row r="126" s="14" customFormat="1">
      <c r="A126" s="14"/>
      <c r="B126" s="242"/>
      <c r="C126" s="243"/>
      <c r="D126" s="220" t="s">
        <v>168</v>
      </c>
      <c r="E126" s="244" t="s">
        <v>35</v>
      </c>
      <c r="F126" s="245" t="s">
        <v>202</v>
      </c>
      <c r="G126" s="243"/>
      <c r="H126" s="246">
        <v>-12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168</v>
      </c>
      <c r="AU126" s="252" t="s">
        <v>90</v>
      </c>
      <c r="AV126" s="14" t="s">
        <v>90</v>
      </c>
      <c r="AW126" s="14" t="s">
        <v>40</v>
      </c>
      <c r="AX126" s="14" t="s">
        <v>80</v>
      </c>
      <c r="AY126" s="252" t="s">
        <v>120</v>
      </c>
    </row>
    <row r="127" s="13" customFormat="1">
      <c r="A127" s="13"/>
      <c r="B127" s="232"/>
      <c r="C127" s="233"/>
      <c r="D127" s="220" t="s">
        <v>168</v>
      </c>
      <c r="E127" s="234" t="s">
        <v>35</v>
      </c>
      <c r="F127" s="235" t="s">
        <v>203</v>
      </c>
      <c r="G127" s="233"/>
      <c r="H127" s="234" t="s">
        <v>35</v>
      </c>
      <c r="I127" s="236"/>
      <c r="J127" s="233"/>
      <c r="K127" s="233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168</v>
      </c>
      <c r="AU127" s="241" t="s">
        <v>90</v>
      </c>
      <c r="AV127" s="13" t="s">
        <v>88</v>
      </c>
      <c r="AW127" s="13" t="s">
        <v>40</v>
      </c>
      <c r="AX127" s="13" t="s">
        <v>80</v>
      </c>
      <c r="AY127" s="241" t="s">
        <v>120</v>
      </c>
    </row>
    <row r="128" s="14" customFormat="1">
      <c r="A128" s="14"/>
      <c r="B128" s="242"/>
      <c r="C128" s="243"/>
      <c r="D128" s="220" t="s">
        <v>168</v>
      </c>
      <c r="E128" s="244" t="s">
        <v>35</v>
      </c>
      <c r="F128" s="245" t="s">
        <v>204</v>
      </c>
      <c r="G128" s="243"/>
      <c r="H128" s="246">
        <v>-48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168</v>
      </c>
      <c r="AU128" s="252" t="s">
        <v>90</v>
      </c>
      <c r="AV128" s="14" t="s">
        <v>90</v>
      </c>
      <c r="AW128" s="14" t="s">
        <v>40</v>
      </c>
      <c r="AX128" s="14" t="s">
        <v>80</v>
      </c>
      <c r="AY128" s="252" t="s">
        <v>120</v>
      </c>
    </row>
    <row r="129" s="14" customFormat="1">
      <c r="A129" s="14"/>
      <c r="B129" s="242"/>
      <c r="C129" s="243"/>
      <c r="D129" s="220" t="s">
        <v>168</v>
      </c>
      <c r="E129" s="244" t="s">
        <v>35</v>
      </c>
      <c r="F129" s="245" t="s">
        <v>205</v>
      </c>
      <c r="G129" s="243"/>
      <c r="H129" s="246">
        <v>-30.18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168</v>
      </c>
      <c r="AU129" s="252" t="s">
        <v>90</v>
      </c>
      <c r="AV129" s="14" t="s">
        <v>90</v>
      </c>
      <c r="AW129" s="14" t="s">
        <v>40</v>
      </c>
      <c r="AX129" s="14" t="s">
        <v>80</v>
      </c>
      <c r="AY129" s="252" t="s">
        <v>120</v>
      </c>
    </row>
    <row r="130" s="14" customFormat="1">
      <c r="A130" s="14"/>
      <c r="B130" s="242"/>
      <c r="C130" s="243"/>
      <c r="D130" s="220" t="s">
        <v>168</v>
      </c>
      <c r="E130" s="244" t="s">
        <v>35</v>
      </c>
      <c r="F130" s="245" t="s">
        <v>206</v>
      </c>
      <c r="G130" s="243"/>
      <c r="H130" s="246">
        <v>43.200000000000003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168</v>
      </c>
      <c r="AU130" s="252" t="s">
        <v>90</v>
      </c>
      <c r="AV130" s="14" t="s">
        <v>90</v>
      </c>
      <c r="AW130" s="14" t="s">
        <v>40</v>
      </c>
      <c r="AX130" s="14" t="s">
        <v>80</v>
      </c>
      <c r="AY130" s="252" t="s">
        <v>120</v>
      </c>
    </row>
    <row r="131" s="15" customFormat="1">
      <c r="A131" s="15"/>
      <c r="B131" s="253"/>
      <c r="C131" s="254"/>
      <c r="D131" s="220" t="s">
        <v>168</v>
      </c>
      <c r="E131" s="255" t="s">
        <v>35</v>
      </c>
      <c r="F131" s="256" t="s">
        <v>181</v>
      </c>
      <c r="G131" s="254"/>
      <c r="H131" s="257">
        <v>421.22000000000003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168</v>
      </c>
      <c r="AU131" s="263" t="s">
        <v>90</v>
      </c>
      <c r="AV131" s="15" t="s">
        <v>144</v>
      </c>
      <c r="AW131" s="15" t="s">
        <v>40</v>
      </c>
      <c r="AX131" s="15" t="s">
        <v>88</v>
      </c>
      <c r="AY131" s="263" t="s">
        <v>120</v>
      </c>
    </row>
    <row r="132" s="2" customFormat="1" ht="33" customHeight="1">
      <c r="A132" s="41"/>
      <c r="B132" s="42"/>
      <c r="C132" s="207" t="s">
        <v>207</v>
      </c>
      <c r="D132" s="207" t="s">
        <v>123</v>
      </c>
      <c r="E132" s="208" t="s">
        <v>208</v>
      </c>
      <c r="F132" s="209" t="s">
        <v>209</v>
      </c>
      <c r="G132" s="210" t="s">
        <v>210</v>
      </c>
      <c r="H132" s="211">
        <v>101.15000000000001</v>
      </c>
      <c r="I132" s="212"/>
      <c r="J132" s="213">
        <f>ROUND(I132*H132,2)</f>
        <v>0</v>
      </c>
      <c r="K132" s="209" t="s">
        <v>127</v>
      </c>
      <c r="L132" s="47"/>
      <c r="M132" s="214" t="s">
        <v>35</v>
      </c>
      <c r="N132" s="215" t="s">
        <v>51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144</v>
      </c>
      <c r="AT132" s="218" t="s">
        <v>123</v>
      </c>
      <c r="AU132" s="218" t="s">
        <v>90</v>
      </c>
      <c r="AY132" s="19" t="s">
        <v>120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88</v>
      </c>
      <c r="BK132" s="219">
        <f>ROUND(I132*H132,2)</f>
        <v>0</v>
      </c>
      <c r="BL132" s="19" t="s">
        <v>144</v>
      </c>
      <c r="BM132" s="218" t="s">
        <v>211</v>
      </c>
    </row>
    <row r="133" s="2" customFormat="1">
      <c r="A133" s="41"/>
      <c r="B133" s="42"/>
      <c r="C133" s="43"/>
      <c r="D133" s="220" t="s">
        <v>130</v>
      </c>
      <c r="E133" s="43"/>
      <c r="F133" s="221" t="s">
        <v>212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19" t="s">
        <v>130</v>
      </c>
      <c r="AU133" s="19" t="s">
        <v>90</v>
      </c>
    </row>
    <row r="134" s="2" customFormat="1">
      <c r="A134" s="41"/>
      <c r="B134" s="42"/>
      <c r="C134" s="43"/>
      <c r="D134" s="225" t="s">
        <v>131</v>
      </c>
      <c r="E134" s="43"/>
      <c r="F134" s="226" t="s">
        <v>213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19" t="s">
        <v>131</v>
      </c>
      <c r="AU134" s="19" t="s">
        <v>90</v>
      </c>
    </row>
    <row r="135" s="13" customFormat="1">
      <c r="A135" s="13"/>
      <c r="B135" s="232"/>
      <c r="C135" s="233"/>
      <c r="D135" s="220" t="s">
        <v>168</v>
      </c>
      <c r="E135" s="234" t="s">
        <v>35</v>
      </c>
      <c r="F135" s="235" t="s">
        <v>203</v>
      </c>
      <c r="G135" s="233"/>
      <c r="H135" s="234" t="s">
        <v>35</v>
      </c>
      <c r="I135" s="236"/>
      <c r="J135" s="233"/>
      <c r="K135" s="233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168</v>
      </c>
      <c r="AU135" s="241" t="s">
        <v>90</v>
      </c>
      <c r="AV135" s="13" t="s">
        <v>88</v>
      </c>
      <c r="AW135" s="13" t="s">
        <v>40</v>
      </c>
      <c r="AX135" s="13" t="s">
        <v>80</v>
      </c>
      <c r="AY135" s="241" t="s">
        <v>120</v>
      </c>
    </row>
    <row r="136" s="14" customFormat="1">
      <c r="A136" s="14"/>
      <c r="B136" s="242"/>
      <c r="C136" s="243"/>
      <c r="D136" s="220" t="s">
        <v>168</v>
      </c>
      <c r="E136" s="244" t="s">
        <v>35</v>
      </c>
      <c r="F136" s="245" t="s">
        <v>214</v>
      </c>
      <c r="G136" s="243"/>
      <c r="H136" s="246">
        <v>40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168</v>
      </c>
      <c r="AU136" s="252" t="s">
        <v>90</v>
      </c>
      <c r="AV136" s="14" t="s">
        <v>90</v>
      </c>
      <c r="AW136" s="14" t="s">
        <v>40</v>
      </c>
      <c r="AX136" s="14" t="s">
        <v>80</v>
      </c>
      <c r="AY136" s="252" t="s">
        <v>120</v>
      </c>
    </row>
    <row r="137" s="14" customFormat="1">
      <c r="A137" s="14"/>
      <c r="B137" s="242"/>
      <c r="C137" s="243"/>
      <c r="D137" s="220" t="s">
        <v>168</v>
      </c>
      <c r="E137" s="244" t="s">
        <v>35</v>
      </c>
      <c r="F137" s="245" t="s">
        <v>215</v>
      </c>
      <c r="G137" s="243"/>
      <c r="H137" s="246">
        <v>25.149999999999999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168</v>
      </c>
      <c r="AU137" s="252" t="s">
        <v>90</v>
      </c>
      <c r="AV137" s="14" t="s">
        <v>90</v>
      </c>
      <c r="AW137" s="14" t="s">
        <v>40</v>
      </c>
      <c r="AX137" s="14" t="s">
        <v>80</v>
      </c>
      <c r="AY137" s="252" t="s">
        <v>120</v>
      </c>
    </row>
    <row r="138" s="14" customFormat="1">
      <c r="A138" s="14"/>
      <c r="B138" s="242"/>
      <c r="C138" s="243"/>
      <c r="D138" s="220" t="s">
        <v>168</v>
      </c>
      <c r="E138" s="244" t="s">
        <v>35</v>
      </c>
      <c r="F138" s="245" t="s">
        <v>216</v>
      </c>
      <c r="G138" s="243"/>
      <c r="H138" s="246">
        <v>36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168</v>
      </c>
      <c r="AU138" s="252" t="s">
        <v>90</v>
      </c>
      <c r="AV138" s="14" t="s">
        <v>90</v>
      </c>
      <c r="AW138" s="14" t="s">
        <v>40</v>
      </c>
      <c r="AX138" s="14" t="s">
        <v>80</v>
      </c>
      <c r="AY138" s="252" t="s">
        <v>120</v>
      </c>
    </row>
    <row r="139" s="15" customFormat="1">
      <c r="A139" s="15"/>
      <c r="B139" s="253"/>
      <c r="C139" s="254"/>
      <c r="D139" s="220" t="s">
        <v>168</v>
      </c>
      <c r="E139" s="255" t="s">
        <v>35</v>
      </c>
      <c r="F139" s="256" t="s">
        <v>181</v>
      </c>
      <c r="G139" s="254"/>
      <c r="H139" s="257">
        <v>101.15000000000001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168</v>
      </c>
      <c r="AU139" s="263" t="s">
        <v>90</v>
      </c>
      <c r="AV139" s="15" t="s">
        <v>144</v>
      </c>
      <c r="AW139" s="15" t="s">
        <v>40</v>
      </c>
      <c r="AX139" s="15" t="s">
        <v>88</v>
      </c>
      <c r="AY139" s="263" t="s">
        <v>120</v>
      </c>
    </row>
    <row r="140" s="2" customFormat="1" ht="24.15" customHeight="1">
      <c r="A140" s="41"/>
      <c r="B140" s="42"/>
      <c r="C140" s="207" t="s">
        <v>217</v>
      </c>
      <c r="D140" s="207" t="s">
        <v>123</v>
      </c>
      <c r="E140" s="208" t="s">
        <v>218</v>
      </c>
      <c r="F140" s="209" t="s">
        <v>219</v>
      </c>
      <c r="G140" s="210" t="s">
        <v>164</v>
      </c>
      <c r="H140" s="211">
        <v>540.79999999999995</v>
      </c>
      <c r="I140" s="212"/>
      <c r="J140" s="213">
        <f>ROUND(I140*H140,2)</f>
        <v>0</v>
      </c>
      <c r="K140" s="209" t="s">
        <v>127</v>
      </c>
      <c r="L140" s="47"/>
      <c r="M140" s="214" t="s">
        <v>35</v>
      </c>
      <c r="N140" s="215" t="s">
        <v>51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144</v>
      </c>
      <c r="AT140" s="218" t="s">
        <v>123</v>
      </c>
      <c r="AU140" s="218" t="s">
        <v>90</v>
      </c>
      <c r="AY140" s="19" t="s">
        <v>120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9" t="s">
        <v>88</v>
      </c>
      <c r="BK140" s="219">
        <f>ROUND(I140*H140,2)</f>
        <v>0</v>
      </c>
      <c r="BL140" s="19" t="s">
        <v>144</v>
      </c>
      <c r="BM140" s="218" t="s">
        <v>220</v>
      </c>
    </row>
    <row r="141" s="2" customFormat="1">
      <c r="A141" s="41"/>
      <c r="B141" s="42"/>
      <c r="C141" s="43"/>
      <c r="D141" s="220" t="s">
        <v>130</v>
      </c>
      <c r="E141" s="43"/>
      <c r="F141" s="221" t="s">
        <v>221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130</v>
      </c>
      <c r="AU141" s="19" t="s">
        <v>90</v>
      </c>
    </row>
    <row r="142" s="2" customFormat="1">
      <c r="A142" s="41"/>
      <c r="B142" s="42"/>
      <c r="C142" s="43"/>
      <c r="D142" s="225" t="s">
        <v>131</v>
      </c>
      <c r="E142" s="43"/>
      <c r="F142" s="226" t="s">
        <v>222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19" t="s">
        <v>131</v>
      </c>
      <c r="AU142" s="19" t="s">
        <v>90</v>
      </c>
    </row>
    <row r="143" s="13" customFormat="1">
      <c r="A143" s="13"/>
      <c r="B143" s="232"/>
      <c r="C143" s="233"/>
      <c r="D143" s="220" t="s">
        <v>168</v>
      </c>
      <c r="E143" s="234" t="s">
        <v>35</v>
      </c>
      <c r="F143" s="235" t="s">
        <v>169</v>
      </c>
      <c r="G143" s="233"/>
      <c r="H143" s="234" t="s">
        <v>35</v>
      </c>
      <c r="I143" s="236"/>
      <c r="J143" s="233"/>
      <c r="K143" s="233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168</v>
      </c>
      <c r="AU143" s="241" t="s">
        <v>90</v>
      </c>
      <c r="AV143" s="13" t="s">
        <v>88</v>
      </c>
      <c r="AW143" s="13" t="s">
        <v>40</v>
      </c>
      <c r="AX143" s="13" t="s">
        <v>80</v>
      </c>
      <c r="AY143" s="241" t="s">
        <v>120</v>
      </c>
    </row>
    <row r="144" s="14" customFormat="1">
      <c r="A144" s="14"/>
      <c r="B144" s="242"/>
      <c r="C144" s="243"/>
      <c r="D144" s="220" t="s">
        <v>168</v>
      </c>
      <c r="E144" s="244" t="s">
        <v>35</v>
      </c>
      <c r="F144" s="245" t="s">
        <v>170</v>
      </c>
      <c r="G144" s="243"/>
      <c r="H144" s="246">
        <v>540.79999999999995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168</v>
      </c>
      <c r="AU144" s="252" t="s">
        <v>90</v>
      </c>
      <c r="AV144" s="14" t="s">
        <v>90</v>
      </c>
      <c r="AW144" s="14" t="s">
        <v>40</v>
      </c>
      <c r="AX144" s="14" t="s">
        <v>88</v>
      </c>
      <c r="AY144" s="252" t="s">
        <v>120</v>
      </c>
    </row>
    <row r="145" s="2" customFormat="1" ht="37.8" customHeight="1">
      <c r="A145" s="41"/>
      <c r="B145" s="42"/>
      <c r="C145" s="207" t="s">
        <v>223</v>
      </c>
      <c r="D145" s="207" t="s">
        <v>123</v>
      </c>
      <c r="E145" s="208" t="s">
        <v>224</v>
      </c>
      <c r="F145" s="209" t="s">
        <v>225</v>
      </c>
      <c r="G145" s="210" t="s">
        <v>173</v>
      </c>
      <c r="H145" s="211">
        <v>81.120000000000005</v>
      </c>
      <c r="I145" s="212"/>
      <c r="J145" s="213">
        <f>ROUND(I145*H145,2)</f>
        <v>0</v>
      </c>
      <c r="K145" s="209" t="s">
        <v>127</v>
      </c>
      <c r="L145" s="47"/>
      <c r="M145" s="214" t="s">
        <v>35</v>
      </c>
      <c r="N145" s="215" t="s">
        <v>51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144</v>
      </c>
      <c r="AT145" s="218" t="s">
        <v>123</v>
      </c>
      <c r="AU145" s="218" t="s">
        <v>90</v>
      </c>
      <c r="AY145" s="19" t="s">
        <v>120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9" t="s">
        <v>88</v>
      </c>
      <c r="BK145" s="219">
        <f>ROUND(I145*H145,2)</f>
        <v>0</v>
      </c>
      <c r="BL145" s="19" t="s">
        <v>144</v>
      </c>
      <c r="BM145" s="218" t="s">
        <v>226</v>
      </c>
    </row>
    <row r="146" s="2" customFormat="1">
      <c r="A146" s="41"/>
      <c r="B146" s="42"/>
      <c r="C146" s="43"/>
      <c r="D146" s="220" t="s">
        <v>130</v>
      </c>
      <c r="E146" s="43"/>
      <c r="F146" s="221" t="s">
        <v>227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19" t="s">
        <v>130</v>
      </c>
      <c r="AU146" s="19" t="s">
        <v>90</v>
      </c>
    </row>
    <row r="147" s="2" customFormat="1">
      <c r="A147" s="41"/>
      <c r="B147" s="42"/>
      <c r="C147" s="43"/>
      <c r="D147" s="225" t="s">
        <v>131</v>
      </c>
      <c r="E147" s="43"/>
      <c r="F147" s="226" t="s">
        <v>228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19" t="s">
        <v>131</v>
      </c>
      <c r="AU147" s="19" t="s">
        <v>90</v>
      </c>
    </row>
    <row r="148" s="13" customFormat="1">
      <c r="A148" s="13"/>
      <c r="B148" s="232"/>
      <c r="C148" s="233"/>
      <c r="D148" s="220" t="s">
        <v>168</v>
      </c>
      <c r="E148" s="234" t="s">
        <v>35</v>
      </c>
      <c r="F148" s="235" t="s">
        <v>169</v>
      </c>
      <c r="G148" s="233"/>
      <c r="H148" s="234" t="s">
        <v>35</v>
      </c>
      <c r="I148" s="236"/>
      <c r="J148" s="233"/>
      <c r="K148" s="233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168</v>
      </c>
      <c r="AU148" s="241" t="s">
        <v>90</v>
      </c>
      <c r="AV148" s="13" t="s">
        <v>88</v>
      </c>
      <c r="AW148" s="13" t="s">
        <v>40</v>
      </c>
      <c r="AX148" s="13" t="s">
        <v>80</v>
      </c>
      <c r="AY148" s="241" t="s">
        <v>120</v>
      </c>
    </row>
    <row r="149" s="13" customFormat="1">
      <c r="A149" s="13"/>
      <c r="B149" s="232"/>
      <c r="C149" s="233"/>
      <c r="D149" s="220" t="s">
        <v>168</v>
      </c>
      <c r="E149" s="234" t="s">
        <v>35</v>
      </c>
      <c r="F149" s="235" t="s">
        <v>229</v>
      </c>
      <c r="G149" s="233"/>
      <c r="H149" s="234" t="s">
        <v>35</v>
      </c>
      <c r="I149" s="236"/>
      <c r="J149" s="233"/>
      <c r="K149" s="233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168</v>
      </c>
      <c r="AU149" s="241" t="s">
        <v>90</v>
      </c>
      <c r="AV149" s="13" t="s">
        <v>88</v>
      </c>
      <c r="AW149" s="13" t="s">
        <v>40</v>
      </c>
      <c r="AX149" s="13" t="s">
        <v>80</v>
      </c>
      <c r="AY149" s="241" t="s">
        <v>120</v>
      </c>
    </row>
    <row r="150" s="14" customFormat="1">
      <c r="A150" s="14"/>
      <c r="B150" s="242"/>
      <c r="C150" s="243"/>
      <c r="D150" s="220" t="s">
        <v>168</v>
      </c>
      <c r="E150" s="244" t="s">
        <v>35</v>
      </c>
      <c r="F150" s="245" t="s">
        <v>230</v>
      </c>
      <c r="G150" s="243"/>
      <c r="H150" s="246">
        <v>81.120000000000005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168</v>
      </c>
      <c r="AU150" s="252" t="s">
        <v>90</v>
      </c>
      <c r="AV150" s="14" t="s">
        <v>90</v>
      </c>
      <c r="AW150" s="14" t="s">
        <v>40</v>
      </c>
      <c r="AX150" s="14" t="s">
        <v>88</v>
      </c>
      <c r="AY150" s="252" t="s">
        <v>120</v>
      </c>
    </row>
    <row r="151" s="2" customFormat="1" ht="37.8" customHeight="1">
      <c r="A151" s="41"/>
      <c r="B151" s="42"/>
      <c r="C151" s="207" t="s">
        <v>231</v>
      </c>
      <c r="D151" s="207" t="s">
        <v>123</v>
      </c>
      <c r="E151" s="208" t="s">
        <v>232</v>
      </c>
      <c r="F151" s="209" t="s">
        <v>233</v>
      </c>
      <c r="G151" s="210" t="s">
        <v>173</v>
      </c>
      <c r="H151" s="211">
        <v>125.661</v>
      </c>
      <c r="I151" s="212"/>
      <c r="J151" s="213">
        <f>ROUND(I151*H151,2)</f>
        <v>0</v>
      </c>
      <c r="K151" s="209" t="s">
        <v>127</v>
      </c>
      <c r="L151" s="47"/>
      <c r="M151" s="214" t="s">
        <v>35</v>
      </c>
      <c r="N151" s="215" t="s">
        <v>51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144</v>
      </c>
      <c r="AT151" s="218" t="s">
        <v>123</v>
      </c>
      <c r="AU151" s="218" t="s">
        <v>90</v>
      </c>
      <c r="AY151" s="19" t="s">
        <v>120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9" t="s">
        <v>88</v>
      </c>
      <c r="BK151" s="219">
        <f>ROUND(I151*H151,2)</f>
        <v>0</v>
      </c>
      <c r="BL151" s="19" t="s">
        <v>144</v>
      </c>
      <c r="BM151" s="218" t="s">
        <v>234</v>
      </c>
    </row>
    <row r="152" s="2" customFormat="1">
      <c r="A152" s="41"/>
      <c r="B152" s="42"/>
      <c r="C152" s="43"/>
      <c r="D152" s="220" t="s">
        <v>130</v>
      </c>
      <c r="E152" s="43"/>
      <c r="F152" s="221" t="s">
        <v>235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19" t="s">
        <v>130</v>
      </c>
      <c r="AU152" s="19" t="s">
        <v>90</v>
      </c>
    </row>
    <row r="153" s="2" customFormat="1">
      <c r="A153" s="41"/>
      <c r="B153" s="42"/>
      <c r="C153" s="43"/>
      <c r="D153" s="225" t="s">
        <v>131</v>
      </c>
      <c r="E153" s="43"/>
      <c r="F153" s="226" t="s">
        <v>236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19" t="s">
        <v>131</v>
      </c>
      <c r="AU153" s="19" t="s">
        <v>90</v>
      </c>
    </row>
    <row r="154" s="13" customFormat="1">
      <c r="A154" s="13"/>
      <c r="B154" s="232"/>
      <c r="C154" s="233"/>
      <c r="D154" s="220" t="s">
        <v>168</v>
      </c>
      <c r="E154" s="234" t="s">
        <v>35</v>
      </c>
      <c r="F154" s="235" t="s">
        <v>237</v>
      </c>
      <c r="G154" s="233"/>
      <c r="H154" s="234" t="s">
        <v>35</v>
      </c>
      <c r="I154" s="236"/>
      <c r="J154" s="233"/>
      <c r="K154" s="233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168</v>
      </c>
      <c r="AU154" s="241" t="s">
        <v>90</v>
      </c>
      <c r="AV154" s="13" t="s">
        <v>88</v>
      </c>
      <c r="AW154" s="13" t="s">
        <v>40</v>
      </c>
      <c r="AX154" s="13" t="s">
        <v>80</v>
      </c>
      <c r="AY154" s="241" t="s">
        <v>120</v>
      </c>
    </row>
    <row r="155" s="14" customFormat="1">
      <c r="A155" s="14"/>
      <c r="B155" s="242"/>
      <c r="C155" s="243"/>
      <c r="D155" s="220" t="s">
        <v>168</v>
      </c>
      <c r="E155" s="244" t="s">
        <v>35</v>
      </c>
      <c r="F155" s="245" t="s">
        <v>238</v>
      </c>
      <c r="G155" s="243"/>
      <c r="H155" s="246">
        <v>18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168</v>
      </c>
      <c r="AU155" s="252" t="s">
        <v>90</v>
      </c>
      <c r="AV155" s="14" t="s">
        <v>90</v>
      </c>
      <c r="AW155" s="14" t="s">
        <v>40</v>
      </c>
      <c r="AX155" s="14" t="s">
        <v>80</v>
      </c>
      <c r="AY155" s="252" t="s">
        <v>120</v>
      </c>
    </row>
    <row r="156" s="14" customFormat="1">
      <c r="A156" s="14"/>
      <c r="B156" s="242"/>
      <c r="C156" s="243"/>
      <c r="D156" s="220" t="s">
        <v>168</v>
      </c>
      <c r="E156" s="244" t="s">
        <v>35</v>
      </c>
      <c r="F156" s="245" t="s">
        <v>239</v>
      </c>
      <c r="G156" s="243"/>
      <c r="H156" s="246">
        <v>405.42000000000002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168</v>
      </c>
      <c r="AU156" s="252" t="s">
        <v>90</v>
      </c>
      <c r="AV156" s="14" t="s">
        <v>90</v>
      </c>
      <c r="AW156" s="14" t="s">
        <v>40</v>
      </c>
      <c r="AX156" s="14" t="s">
        <v>80</v>
      </c>
      <c r="AY156" s="252" t="s">
        <v>120</v>
      </c>
    </row>
    <row r="157" s="13" customFormat="1">
      <c r="A157" s="13"/>
      <c r="B157" s="232"/>
      <c r="C157" s="233"/>
      <c r="D157" s="220" t="s">
        <v>168</v>
      </c>
      <c r="E157" s="234" t="s">
        <v>35</v>
      </c>
      <c r="F157" s="235" t="s">
        <v>240</v>
      </c>
      <c r="G157" s="233"/>
      <c r="H157" s="234" t="s">
        <v>35</v>
      </c>
      <c r="I157" s="236"/>
      <c r="J157" s="233"/>
      <c r="K157" s="233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168</v>
      </c>
      <c r="AU157" s="241" t="s">
        <v>90</v>
      </c>
      <c r="AV157" s="13" t="s">
        <v>88</v>
      </c>
      <c r="AW157" s="13" t="s">
        <v>40</v>
      </c>
      <c r="AX157" s="13" t="s">
        <v>80</v>
      </c>
      <c r="AY157" s="241" t="s">
        <v>120</v>
      </c>
    </row>
    <row r="158" s="14" customFormat="1">
      <c r="A158" s="14"/>
      <c r="B158" s="242"/>
      <c r="C158" s="243"/>
      <c r="D158" s="220" t="s">
        <v>168</v>
      </c>
      <c r="E158" s="244" t="s">
        <v>35</v>
      </c>
      <c r="F158" s="245" t="s">
        <v>241</v>
      </c>
      <c r="G158" s="243"/>
      <c r="H158" s="246">
        <v>-14.48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168</v>
      </c>
      <c r="AU158" s="252" t="s">
        <v>90</v>
      </c>
      <c r="AV158" s="14" t="s">
        <v>90</v>
      </c>
      <c r="AW158" s="14" t="s">
        <v>40</v>
      </c>
      <c r="AX158" s="14" t="s">
        <v>80</v>
      </c>
      <c r="AY158" s="252" t="s">
        <v>120</v>
      </c>
    </row>
    <row r="159" s="14" customFormat="1">
      <c r="A159" s="14"/>
      <c r="B159" s="242"/>
      <c r="C159" s="243"/>
      <c r="D159" s="220" t="s">
        <v>168</v>
      </c>
      <c r="E159" s="244" t="s">
        <v>35</v>
      </c>
      <c r="F159" s="245" t="s">
        <v>242</v>
      </c>
      <c r="G159" s="243"/>
      <c r="H159" s="246">
        <v>-283.279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168</v>
      </c>
      <c r="AU159" s="252" t="s">
        <v>90</v>
      </c>
      <c r="AV159" s="14" t="s">
        <v>90</v>
      </c>
      <c r="AW159" s="14" t="s">
        <v>40</v>
      </c>
      <c r="AX159" s="14" t="s">
        <v>80</v>
      </c>
      <c r="AY159" s="252" t="s">
        <v>120</v>
      </c>
    </row>
    <row r="160" s="15" customFormat="1">
      <c r="A160" s="15"/>
      <c r="B160" s="253"/>
      <c r="C160" s="254"/>
      <c r="D160" s="220" t="s">
        <v>168</v>
      </c>
      <c r="E160" s="255" t="s">
        <v>35</v>
      </c>
      <c r="F160" s="256" t="s">
        <v>181</v>
      </c>
      <c r="G160" s="254"/>
      <c r="H160" s="257">
        <v>125.661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168</v>
      </c>
      <c r="AU160" s="263" t="s">
        <v>90</v>
      </c>
      <c r="AV160" s="15" t="s">
        <v>144</v>
      </c>
      <c r="AW160" s="15" t="s">
        <v>40</v>
      </c>
      <c r="AX160" s="15" t="s">
        <v>88</v>
      </c>
      <c r="AY160" s="263" t="s">
        <v>120</v>
      </c>
    </row>
    <row r="161" s="2" customFormat="1" ht="37.8" customHeight="1">
      <c r="A161" s="41"/>
      <c r="B161" s="42"/>
      <c r="C161" s="207" t="s">
        <v>243</v>
      </c>
      <c r="D161" s="207" t="s">
        <v>123</v>
      </c>
      <c r="E161" s="208" t="s">
        <v>244</v>
      </c>
      <c r="F161" s="209" t="s">
        <v>245</v>
      </c>
      <c r="G161" s="210" t="s">
        <v>173</v>
      </c>
      <c r="H161" s="211">
        <v>1884.915</v>
      </c>
      <c r="I161" s="212"/>
      <c r="J161" s="213">
        <f>ROUND(I161*H161,2)</f>
        <v>0</v>
      </c>
      <c r="K161" s="209" t="s">
        <v>127</v>
      </c>
      <c r="L161" s="47"/>
      <c r="M161" s="214" t="s">
        <v>35</v>
      </c>
      <c r="N161" s="215" t="s">
        <v>51</v>
      </c>
      <c r="O161" s="87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144</v>
      </c>
      <c r="AT161" s="218" t="s">
        <v>123</v>
      </c>
      <c r="AU161" s="218" t="s">
        <v>90</v>
      </c>
      <c r="AY161" s="19" t="s">
        <v>120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88</v>
      </c>
      <c r="BK161" s="219">
        <f>ROUND(I161*H161,2)</f>
        <v>0</v>
      </c>
      <c r="BL161" s="19" t="s">
        <v>144</v>
      </c>
      <c r="BM161" s="218" t="s">
        <v>246</v>
      </c>
    </row>
    <row r="162" s="2" customFormat="1">
      <c r="A162" s="41"/>
      <c r="B162" s="42"/>
      <c r="C162" s="43"/>
      <c r="D162" s="220" t="s">
        <v>130</v>
      </c>
      <c r="E162" s="43"/>
      <c r="F162" s="221" t="s">
        <v>247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19" t="s">
        <v>130</v>
      </c>
      <c r="AU162" s="19" t="s">
        <v>90</v>
      </c>
    </row>
    <row r="163" s="2" customFormat="1">
      <c r="A163" s="41"/>
      <c r="B163" s="42"/>
      <c r="C163" s="43"/>
      <c r="D163" s="225" t="s">
        <v>131</v>
      </c>
      <c r="E163" s="43"/>
      <c r="F163" s="226" t="s">
        <v>248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19" t="s">
        <v>131</v>
      </c>
      <c r="AU163" s="19" t="s">
        <v>90</v>
      </c>
    </row>
    <row r="164" s="13" customFormat="1">
      <c r="A164" s="13"/>
      <c r="B164" s="232"/>
      <c r="C164" s="233"/>
      <c r="D164" s="220" t="s">
        <v>168</v>
      </c>
      <c r="E164" s="234" t="s">
        <v>35</v>
      </c>
      <c r="F164" s="235" t="s">
        <v>237</v>
      </c>
      <c r="G164" s="233"/>
      <c r="H164" s="234" t="s">
        <v>35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168</v>
      </c>
      <c r="AU164" s="241" t="s">
        <v>90</v>
      </c>
      <c r="AV164" s="13" t="s">
        <v>88</v>
      </c>
      <c r="AW164" s="13" t="s">
        <v>40</v>
      </c>
      <c r="AX164" s="13" t="s">
        <v>80</v>
      </c>
      <c r="AY164" s="241" t="s">
        <v>120</v>
      </c>
    </row>
    <row r="165" s="14" customFormat="1">
      <c r="A165" s="14"/>
      <c r="B165" s="242"/>
      <c r="C165" s="243"/>
      <c r="D165" s="220" t="s">
        <v>168</v>
      </c>
      <c r="E165" s="244" t="s">
        <v>35</v>
      </c>
      <c r="F165" s="245" t="s">
        <v>238</v>
      </c>
      <c r="G165" s="243"/>
      <c r="H165" s="246">
        <v>18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168</v>
      </c>
      <c r="AU165" s="252" t="s">
        <v>90</v>
      </c>
      <c r="AV165" s="14" t="s">
        <v>90</v>
      </c>
      <c r="AW165" s="14" t="s">
        <v>40</v>
      </c>
      <c r="AX165" s="14" t="s">
        <v>80</v>
      </c>
      <c r="AY165" s="252" t="s">
        <v>120</v>
      </c>
    </row>
    <row r="166" s="14" customFormat="1">
      <c r="A166" s="14"/>
      <c r="B166" s="242"/>
      <c r="C166" s="243"/>
      <c r="D166" s="220" t="s">
        <v>168</v>
      </c>
      <c r="E166" s="244" t="s">
        <v>35</v>
      </c>
      <c r="F166" s="245" t="s">
        <v>239</v>
      </c>
      <c r="G166" s="243"/>
      <c r="H166" s="246">
        <v>405.42000000000002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168</v>
      </c>
      <c r="AU166" s="252" t="s">
        <v>90</v>
      </c>
      <c r="AV166" s="14" t="s">
        <v>90</v>
      </c>
      <c r="AW166" s="14" t="s">
        <v>40</v>
      </c>
      <c r="AX166" s="14" t="s">
        <v>80</v>
      </c>
      <c r="AY166" s="252" t="s">
        <v>120</v>
      </c>
    </row>
    <row r="167" s="13" customFormat="1">
      <c r="A167" s="13"/>
      <c r="B167" s="232"/>
      <c r="C167" s="233"/>
      <c r="D167" s="220" t="s">
        <v>168</v>
      </c>
      <c r="E167" s="234" t="s">
        <v>35</v>
      </c>
      <c r="F167" s="235" t="s">
        <v>240</v>
      </c>
      <c r="G167" s="233"/>
      <c r="H167" s="234" t="s">
        <v>35</v>
      </c>
      <c r="I167" s="236"/>
      <c r="J167" s="233"/>
      <c r="K167" s="233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168</v>
      </c>
      <c r="AU167" s="241" t="s">
        <v>90</v>
      </c>
      <c r="AV167" s="13" t="s">
        <v>88</v>
      </c>
      <c r="AW167" s="13" t="s">
        <v>40</v>
      </c>
      <c r="AX167" s="13" t="s">
        <v>80</v>
      </c>
      <c r="AY167" s="241" t="s">
        <v>120</v>
      </c>
    </row>
    <row r="168" s="14" customFormat="1">
      <c r="A168" s="14"/>
      <c r="B168" s="242"/>
      <c r="C168" s="243"/>
      <c r="D168" s="220" t="s">
        <v>168</v>
      </c>
      <c r="E168" s="244" t="s">
        <v>35</v>
      </c>
      <c r="F168" s="245" t="s">
        <v>241</v>
      </c>
      <c r="G168" s="243"/>
      <c r="H168" s="246">
        <v>-14.48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168</v>
      </c>
      <c r="AU168" s="252" t="s">
        <v>90</v>
      </c>
      <c r="AV168" s="14" t="s">
        <v>90</v>
      </c>
      <c r="AW168" s="14" t="s">
        <v>40</v>
      </c>
      <c r="AX168" s="14" t="s">
        <v>80</v>
      </c>
      <c r="AY168" s="252" t="s">
        <v>120</v>
      </c>
    </row>
    <row r="169" s="14" customFormat="1">
      <c r="A169" s="14"/>
      <c r="B169" s="242"/>
      <c r="C169" s="243"/>
      <c r="D169" s="220" t="s">
        <v>168</v>
      </c>
      <c r="E169" s="244" t="s">
        <v>35</v>
      </c>
      <c r="F169" s="245" t="s">
        <v>242</v>
      </c>
      <c r="G169" s="243"/>
      <c r="H169" s="246">
        <v>-283.279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168</v>
      </c>
      <c r="AU169" s="252" t="s">
        <v>90</v>
      </c>
      <c r="AV169" s="14" t="s">
        <v>90</v>
      </c>
      <c r="AW169" s="14" t="s">
        <v>40</v>
      </c>
      <c r="AX169" s="14" t="s">
        <v>80</v>
      </c>
      <c r="AY169" s="252" t="s">
        <v>120</v>
      </c>
    </row>
    <row r="170" s="15" customFormat="1">
      <c r="A170" s="15"/>
      <c r="B170" s="253"/>
      <c r="C170" s="254"/>
      <c r="D170" s="220" t="s">
        <v>168</v>
      </c>
      <c r="E170" s="255" t="s">
        <v>35</v>
      </c>
      <c r="F170" s="256" t="s">
        <v>181</v>
      </c>
      <c r="G170" s="254"/>
      <c r="H170" s="257">
        <v>125.661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3" t="s">
        <v>168</v>
      </c>
      <c r="AU170" s="263" t="s">
        <v>90</v>
      </c>
      <c r="AV170" s="15" t="s">
        <v>144</v>
      </c>
      <c r="AW170" s="15" t="s">
        <v>40</v>
      </c>
      <c r="AX170" s="15" t="s">
        <v>88</v>
      </c>
      <c r="AY170" s="263" t="s">
        <v>120</v>
      </c>
    </row>
    <row r="171" s="14" customFormat="1">
      <c r="A171" s="14"/>
      <c r="B171" s="242"/>
      <c r="C171" s="243"/>
      <c r="D171" s="220" t="s">
        <v>168</v>
      </c>
      <c r="E171" s="243"/>
      <c r="F171" s="245" t="s">
        <v>249</v>
      </c>
      <c r="G171" s="243"/>
      <c r="H171" s="246">
        <v>1884.915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168</v>
      </c>
      <c r="AU171" s="252" t="s">
        <v>90</v>
      </c>
      <c r="AV171" s="14" t="s">
        <v>90</v>
      </c>
      <c r="AW171" s="14" t="s">
        <v>4</v>
      </c>
      <c r="AX171" s="14" t="s">
        <v>88</v>
      </c>
      <c r="AY171" s="252" t="s">
        <v>120</v>
      </c>
    </row>
    <row r="172" s="2" customFormat="1" ht="16.5" customHeight="1">
      <c r="A172" s="41"/>
      <c r="B172" s="42"/>
      <c r="C172" s="207" t="s">
        <v>250</v>
      </c>
      <c r="D172" s="207" t="s">
        <v>123</v>
      </c>
      <c r="E172" s="208" t="s">
        <v>251</v>
      </c>
      <c r="F172" s="209" t="s">
        <v>252</v>
      </c>
      <c r="G172" s="210" t="s">
        <v>164</v>
      </c>
      <c r="H172" s="211">
        <v>540.79999999999995</v>
      </c>
      <c r="I172" s="212"/>
      <c r="J172" s="213">
        <f>ROUND(I172*H172,2)</f>
        <v>0</v>
      </c>
      <c r="K172" s="209" t="s">
        <v>127</v>
      </c>
      <c r="L172" s="47"/>
      <c r="M172" s="214" t="s">
        <v>35</v>
      </c>
      <c r="N172" s="215" t="s">
        <v>51</v>
      </c>
      <c r="O172" s="87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144</v>
      </c>
      <c r="AT172" s="218" t="s">
        <v>123</v>
      </c>
      <c r="AU172" s="218" t="s">
        <v>90</v>
      </c>
      <c r="AY172" s="19" t="s">
        <v>120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88</v>
      </c>
      <c r="BK172" s="219">
        <f>ROUND(I172*H172,2)</f>
        <v>0</v>
      </c>
      <c r="BL172" s="19" t="s">
        <v>144</v>
      </c>
      <c r="BM172" s="218" t="s">
        <v>253</v>
      </c>
    </row>
    <row r="173" s="2" customFormat="1">
      <c r="A173" s="41"/>
      <c r="B173" s="42"/>
      <c r="C173" s="43"/>
      <c r="D173" s="220" t="s">
        <v>130</v>
      </c>
      <c r="E173" s="43"/>
      <c r="F173" s="221" t="s">
        <v>252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130</v>
      </c>
      <c r="AU173" s="19" t="s">
        <v>90</v>
      </c>
    </row>
    <row r="174" s="2" customFormat="1">
      <c r="A174" s="41"/>
      <c r="B174" s="42"/>
      <c r="C174" s="43"/>
      <c r="D174" s="225" t="s">
        <v>131</v>
      </c>
      <c r="E174" s="43"/>
      <c r="F174" s="226" t="s">
        <v>254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19" t="s">
        <v>131</v>
      </c>
      <c r="AU174" s="19" t="s">
        <v>90</v>
      </c>
    </row>
    <row r="175" s="13" customFormat="1">
      <c r="A175" s="13"/>
      <c r="B175" s="232"/>
      <c r="C175" s="233"/>
      <c r="D175" s="220" t="s">
        <v>168</v>
      </c>
      <c r="E175" s="234" t="s">
        <v>35</v>
      </c>
      <c r="F175" s="235" t="s">
        <v>169</v>
      </c>
      <c r="G175" s="233"/>
      <c r="H175" s="234" t="s">
        <v>35</v>
      </c>
      <c r="I175" s="236"/>
      <c r="J175" s="233"/>
      <c r="K175" s="233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168</v>
      </c>
      <c r="AU175" s="241" t="s">
        <v>90</v>
      </c>
      <c r="AV175" s="13" t="s">
        <v>88</v>
      </c>
      <c r="AW175" s="13" t="s">
        <v>40</v>
      </c>
      <c r="AX175" s="13" t="s">
        <v>80</v>
      </c>
      <c r="AY175" s="241" t="s">
        <v>120</v>
      </c>
    </row>
    <row r="176" s="14" customFormat="1">
      <c r="A176" s="14"/>
      <c r="B176" s="242"/>
      <c r="C176" s="243"/>
      <c r="D176" s="220" t="s">
        <v>168</v>
      </c>
      <c r="E176" s="244" t="s">
        <v>35</v>
      </c>
      <c r="F176" s="245" t="s">
        <v>170</v>
      </c>
      <c r="G176" s="243"/>
      <c r="H176" s="246">
        <v>540.79999999999995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168</v>
      </c>
      <c r="AU176" s="252" t="s">
        <v>90</v>
      </c>
      <c r="AV176" s="14" t="s">
        <v>90</v>
      </c>
      <c r="AW176" s="14" t="s">
        <v>40</v>
      </c>
      <c r="AX176" s="14" t="s">
        <v>88</v>
      </c>
      <c r="AY176" s="252" t="s">
        <v>120</v>
      </c>
    </row>
    <row r="177" s="2" customFormat="1" ht="33" customHeight="1">
      <c r="A177" s="41"/>
      <c r="B177" s="42"/>
      <c r="C177" s="207" t="s">
        <v>8</v>
      </c>
      <c r="D177" s="207" t="s">
        <v>123</v>
      </c>
      <c r="E177" s="208" t="s">
        <v>255</v>
      </c>
      <c r="F177" s="209" t="s">
        <v>256</v>
      </c>
      <c r="G177" s="210" t="s">
        <v>257</v>
      </c>
      <c r="H177" s="211">
        <v>226.19</v>
      </c>
      <c r="I177" s="212"/>
      <c r="J177" s="213">
        <f>ROUND(I177*H177,2)</f>
        <v>0</v>
      </c>
      <c r="K177" s="209" t="s">
        <v>127</v>
      </c>
      <c r="L177" s="47"/>
      <c r="M177" s="214" t="s">
        <v>35</v>
      </c>
      <c r="N177" s="215" t="s">
        <v>51</v>
      </c>
      <c r="O177" s="87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144</v>
      </c>
      <c r="AT177" s="218" t="s">
        <v>123</v>
      </c>
      <c r="AU177" s="218" t="s">
        <v>90</v>
      </c>
      <c r="AY177" s="19" t="s">
        <v>120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9" t="s">
        <v>88</v>
      </c>
      <c r="BK177" s="219">
        <f>ROUND(I177*H177,2)</f>
        <v>0</v>
      </c>
      <c r="BL177" s="19" t="s">
        <v>144</v>
      </c>
      <c r="BM177" s="218" t="s">
        <v>258</v>
      </c>
    </row>
    <row r="178" s="2" customFormat="1">
      <c r="A178" s="41"/>
      <c r="B178" s="42"/>
      <c r="C178" s="43"/>
      <c r="D178" s="220" t="s">
        <v>130</v>
      </c>
      <c r="E178" s="43"/>
      <c r="F178" s="221" t="s">
        <v>259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19" t="s">
        <v>130</v>
      </c>
      <c r="AU178" s="19" t="s">
        <v>90</v>
      </c>
    </row>
    <row r="179" s="2" customFormat="1">
      <c r="A179" s="41"/>
      <c r="B179" s="42"/>
      <c r="C179" s="43"/>
      <c r="D179" s="225" t="s">
        <v>131</v>
      </c>
      <c r="E179" s="43"/>
      <c r="F179" s="226" t="s">
        <v>260</v>
      </c>
      <c r="G179" s="43"/>
      <c r="H179" s="43"/>
      <c r="I179" s="222"/>
      <c r="J179" s="43"/>
      <c r="K179" s="43"/>
      <c r="L179" s="47"/>
      <c r="M179" s="223"/>
      <c r="N179" s="22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9" t="s">
        <v>131</v>
      </c>
      <c r="AU179" s="19" t="s">
        <v>90</v>
      </c>
    </row>
    <row r="180" s="13" customFormat="1">
      <c r="A180" s="13"/>
      <c r="B180" s="232"/>
      <c r="C180" s="233"/>
      <c r="D180" s="220" t="s">
        <v>168</v>
      </c>
      <c r="E180" s="234" t="s">
        <v>35</v>
      </c>
      <c r="F180" s="235" t="s">
        <v>237</v>
      </c>
      <c r="G180" s="233"/>
      <c r="H180" s="234" t="s">
        <v>35</v>
      </c>
      <c r="I180" s="236"/>
      <c r="J180" s="233"/>
      <c r="K180" s="233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168</v>
      </c>
      <c r="AU180" s="241" t="s">
        <v>90</v>
      </c>
      <c r="AV180" s="13" t="s">
        <v>88</v>
      </c>
      <c r="AW180" s="13" t="s">
        <v>40</v>
      </c>
      <c r="AX180" s="13" t="s">
        <v>80</v>
      </c>
      <c r="AY180" s="241" t="s">
        <v>120</v>
      </c>
    </row>
    <row r="181" s="14" customFormat="1">
      <c r="A181" s="14"/>
      <c r="B181" s="242"/>
      <c r="C181" s="243"/>
      <c r="D181" s="220" t="s">
        <v>168</v>
      </c>
      <c r="E181" s="244" t="s">
        <v>35</v>
      </c>
      <c r="F181" s="245" t="s">
        <v>238</v>
      </c>
      <c r="G181" s="243"/>
      <c r="H181" s="246">
        <v>18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168</v>
      </c>
      <c r="AU181" s="252" t="s">
        <v>90</v>
      </c>
      <c r="AV181" s="14" t="s">
        <v>90</v>
      </c>
      <c r="AW181" s="14" t="s">
        <v>40</v>
      </c>
      <c r="AX181" s="14" t="s">
        <v>80</v>
      </c>
      <c r="AY181" s="252" t="s">
        <v>120</v>
      </c>
    </row>
    <row r="182" s="14" customFormat="1">
      <c r="A182" s="14"/>
      <c r="B182" s="242"/>
      <c r="C182" s="243"/>
      <c r="D182" s="220" t="s">
        <v>168</v>
      </c>
      <c r="E182" s="244" t="s">
        <v>35</v>
      </c>
      <c r="F182" s="245" t="s">
        <v>239</v>
      </c>
      <c r="G182" s="243"/>
      <c r="H182" s="246">
        <v>405.42000000000002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168</v>
      </c>
      <c r="AU182" s="252" t="s">
        <v>90</v>
      </c>
      <c r="AV182" s="14" t="s">
        <v>90</v>
      </c>
      <c r="AW182" s="14" t="s">
        <v>40</v>
      </c>
      <c r="AX182" s="14" t="s">
        <v>80</v>
      </c>
      <c r="AY182" s="252" t="s">
        <v>120</v>
      </c>
    </row>
    <row r="183" s="13" customFormat="1">
      <c r="A183" s="13"/>
      <c r="B183" s="232"/>
      <c r="C183" s="233"/>
      <c r="D183" s="220" t="s">
        <v>168</v>
      </c>
      <c r="E183" s="234" t="s">
        <v>35</v>
      </c>
      <c r="F183" s="235" t="s">
        <v>240</v>
      </c>
      <c r="G183" s="233"/>
      <c r="H183" s="234" t="s">
        <v>35</v>
      </c>
      <c r="I183" s="236"/>
      <c r="J183" s="233"/>
      <c r="K183" s="233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168</v>
      </c>
      <c r="AU183" s="241" t="s">
        <v>90</v>
      </c>
      <c r="AV183" s="13" t="s">
        <v>88</v>
      </c>
      <c r="AW183" s="13" t="s">
        <v>40</v>
      </c>
      <c r="AX183" s="13" t="s">
        <v>80</v>
      </c>
      <c r="AY183" s="241" t="s">
        <v>120</v>
      </c>
    </row>
    <row r="184" s="14" customFormat="1">
      <c r="A184" s="14"/>
      <c r="B184" s="242"/>
      <c r="C184" s="243"/>
      <c r="D184" s="220" t="s">
        <v>168</v>
      </c>
      <c r="E184" s="244" t="s">
        <v>35</v>
      </c>
      <c r="F184" s="245" t="s">
        <v>241</v>
      </c>
      <c r="G184" s="243"/>
      <c r="H184" s="246">
        <v>-14.48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168</v>
      </c>
      <c r="AU184" s="252" t="s">
        <v>90</v>
      </c>
      <c r="AV184" s="14" t="s">
        <v>90</v>
      </c>
      <c r="AW184" s="14" t="s">
        <v>40</v>
      </c>
      <c r="AX184" s="14" t="s">
        <v>80</v>
      </c>
      <c r="AY184" s="252" t="s">
        <v>120</v>
      </c>
    </row>
    <row r="185" s="14" customFormat="1">
      <c r="A185" s="14"/>
      <c r="B185" s="242"/>
      <c r="C185" s="243"/>
      <c r="D185" s="220" t="s">
        <v>168</v>
      </c>
      <c r="E185" s="244" t="s">
        <v>35</v>
      </c>
      <c r="F185" s="245" t="s">
        <v>242</v>
      </c>
      <c r="G185" s="243"/>
      <c r="H185" s="246">
        <v>-283.279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168</v>
      </c>
      <c r="AU185" s="252" t="s">
        <v>90</v>
      </c>
      <c r="AV185" s="14" t="s">
        <v>90</v>
      </c>
      <c r="AW185" s="14" t="s">
        <v>40</v>
      </c>
      <c r="AX185" s="14" t="s">
        <v>80</v>
      </c>
      <c r="AY185" s="252" t="s">
        <v>120</v>
      </c>
    </row>
    <row r="186" s="15" customFormat="1">
      <c r="A186" s="15"/>
      <c r="B186" s="253"/>
      <c r="C186" s="254"/>
      <c r="D186" s="220" t="s">
        <v>168</v>
      </c>
      <c r="E186" s="255" t="s">
        <v>35</v>
      </c>
      <c r="F186" s="256" t="s">
        <v>181</v>
      </c>
      <c r="G186" s="254"/>
      <c r="H186" s="257">
        <v>125.661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3" t="s">
        <v>168</v>
      </c>
      <c r="AU186" s="263" t="s">
        <v>90</v>
      </c>
      <c r="AV186" s="15" t="s">
        <v>144</v>
      </c>
      <c r="AW186" s="15" t="s">
        <v>40</v>
      </c>
      <c r="AX186" s="15" t="s">
        <v>88</v>
      </c>
      <c r="AY186" s="263" t="s">
        <v>120</v>
      </c>
    </row>
    <row r="187" s="14" customFormat="1">
      <c r="A187" s="14"/>
      <c r="B187" s="242"/>
      <c r="C187" s="243"/>
      <c r="D187" s="220" t="s">
        <v>168</v>
      </c>
      <c r="E187" s="243"/>
      <c r="F187" s="245" t="s">
        <v>261</v>
      </c>
      <c r="G187" s="243"/>
      <c r="H187" s="246">
        <v>226.19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168</v>
      </c>
      <c r="AU187" s="252" t="s">
        <v>90</v>
      </c>
      <c r="AV187" s="14" t="s">
        <v>90</v>
      </c>
      <c r="AW187" s="14" t="s">
        <v>4</v>
      </c>
      <c r="AX187" s="14" t="s">
        <v>88</v>
      </c>
      <c r="AY187" s="252" t="s">
        <v>120</v>
      </c>
    </row>
    <row r="188" s="2" customFormat="1" ht="24.15" customHeight="1">
      <c r="A188" s="41"/>
      <c r="B188" s="42"/>
      <c r="C188" s="207" t="s">
        <v>262</v>
      </c>
      <c r="D188" s="207" t="s">
        <v>123</v>
      </c>
      <c r="E188" s="208" t="s">
        <v>263</v>
      </c>
      <c r="F188" s="209" t="s">
        <v>264</v>
      </c>
      <c r="G188" s="210" t="s">
        <v>173</v>
      </c>
      <c r="H188" s="211">
        <v>14.48</v>
      </c>
      <c r="I188" s="212"/>
      <c r="J188" s="213">
        <f>ROUND(I188*H188,2)</f>
        <v>0</v>
      </c>
      <c r="K188" s="209" t="s">
        <v>127</v>
      </c>
      <c r="L188" s="47"/>
      <c r="M188" s="214" t="s">
        <v>35</v>
      </c>
      <c r="N188" s="215" t="s">
        <v>51</v>
      </c>
      <c r="O188" s="87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8" t="s">
        <v>144</v>
      </c>
      <c r="AT188" s="218" t="s">
        <v>123</v>
      </c>
      <c r="AU188" s="218" t="s">
        <v>90</v>
      </c>
      <c r="AY188" s="19" t="s">
        <v>120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9" t="s">
        <v>88</v>
      </c>
      <c r="BK188" s="219">
        <f>ROUND(I188*H188,2)</f>
        <v>0</v>
      </c>
      <c r="BL188" s="19" t="s">
        <v>144</v>
      </c>
      <c r="BM188" s="218" t="s">
        <v>265</v>
      </c>
    </row>
    <row r="189" s="2" customFormat="1">
      <c r="A189" s="41"/>
      <c r="B189" s="42"/>
      <c r="C189" s="43"/>
      <c r="D189" s="220" t="s">
        <v>130</v>
      </c>
      <c r="E189" s="43"/>
      <c r="F189" s="221" t="s">
        <v>266</v>
      </c>
      <c r="G189" s="43"/>
      <c r="H189" s="43"/>
      <c r="I189" s="222"/>
      <c r="J189" s="43"/>
      <c r="K189" s="43"/>
      <c r="L189" s="47"/>
      <c r="M189" s="223"/>
      <c r="N189" s="22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19" t="s">
        <v>130</v>
      </c>
      <c r="AU189" s="19" t="s">
        <v>90</v>
      </c>
    </row>
    <row r="190" s="2" customFormat="1">
      <c r="A190" s="41"/>
      <c r="B190" s="42"/>
      <c r="C190" s="43"/>
      <c r="D190" s="225" t="s">
        <v>131</v>
      </c>
      <c r="E190" s="43"/>
      <c r="F190" s="226" t="s">
        <v>267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19" t="s">
        <v>131</v>
      </c>
      <c r="AU190" s="19" t="s">
        <v>90</v>
      </c>
    </row>
    <row r="191" s="13" customFormat="1">
      <c r="A191" s="13"/>
      <c r="B191" s="232"/>
      <c r="C191" s="233"/>
      <c r="D191" s="220" t="s">
        <v>168</v>
      </c>
      <c r="E191" s="234" t="s">
        <v>35</v>
      </c>
      <c r="F191" s="235" t="s">
        <v>237</v>
      </c>
      <c r="G191" s="233"/>
      <c r="H191" s="234" t="s">
        <v>35</v>
      </c>
      <c r="I191" s="236"/>
      <c r="J191" s="233"/>
      <c r="K191" s="233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168</v>
      </c>
      <c r="AU191" s="241" t="s">
        <v>90</v>
      </c>
      <c r="AV191" s="13" t="s">
        <v>88</v>
      </c>
      <c r="AW191" s="13" t="s">
        <v>40</v>
      </c>
      <c r="AX191" s="13" t="s">
        <v>80</v>
      </c>
      <c r="AY191" s="241" t="s">
        <v>120</v>
      </c>
    </row>
    <row r="192" s="14" customFormat="1">
      <c r="A192" s="14"/>
      <c r="B192" s="242"/>
      <c r="C192" s="243"/>
      <c r="D192" s="220" t="s">
        <v>168</v>
      </c>
      <c r="E192" s="244" t="s">
        <v>35</v>
      </c>
      <c r="F192" s="245" t="s">
        <v>238</v>
      </c>
      <c r="G192" s="243"/>
      <c r="H192" s="246">
        <v>18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168</v>
      </c>
      <c r="AU192" s="252" t="s">
        <v>90</v>
      </c>
      <c r="AV192" s="14" t="s">
        <v>90</v>
      </c>
      <c r="AW192" s="14" t="s">
        <v>40</v>
      </c>
      <c r="AX192" s="14" t="s">
        <v>80</v>
      </c>
      <c r="AY192" s="252" t="s">
        <v>120</v>
      </c>
    </row>
    <row r="193" s="13" customFormat="1">
      <c r="A193" s="13"/>
      <c r="B193" s="232"/>
      <c r="C193" s="233"/>
      <c r="D193" s="220" t="s">
        <v>168</v>
      </c>
      <c r="E193" s="234" t="s">
        <v>35</v>
      </c>
      <c r="F193" s="235" t="s">
        <v>268</v>
      </c>
      <c r="G193" s="233"/>
      <c r="H193" s="234" t="s">
        <v>35</v>
      </c>
      <c r="I193" s="236"/>
      <c r="J193" s="233"/>
      <c r="K193" s="233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168</v>
      </c>
      <c r="AU193" s="241" t="s">
        <v>90</v>
      </c>
      <c r="AV193" s="13" t="s">
        <v>88</v>
      </c>
      <c r="AW193" s="13" t="s">
        <v>40</v>
      </c>
      <c r="AX193" s="13" t="s">
        <v>80</v>
      </c>
      <c r="AY193" s="241" t="s">
        <v>120</v>
      </c>
    </row>
    <row r="194" s="14" customFormat="1">
      <c r="A194" s="14"/>
      <c r="B194" s="242"/>
      <c r="C194" s="243"/>
      <c r="D194" s="220" t="s">
        <v>168</v>
      </c>
      <c r="E194" s="244" t="s">
        <v>35</v>
      </c>
      <c r="F194" s="245" t="s">
        <v>269</v>
      </c>
      <c r="G194" s="243"/>
      <c r="H194" s="246">
        <v>-0.80000000000000004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168</v>
      </c>
      <c r="AU194" s="252" t="s">
        <v>90</v>
      </c>
      <c r="AV194" s="14" t="s">
        <v>90</v>
      </c>
      <c r="AW194" s="14" t="s">
        <v>40</v>
      </c>
      <c r="AX194" s="14" t="s">
        <v>80</v>
      </c>
      <c r="AY194" s="252" t="s">
        <v>120</v>
      </c>
    </row>
    <row r="195" s="13" customFormat="1">
      <c r="A195" s="13"/>
      <c r="B195" s="232"/>
      <c r="C195" s="233"/>
      <c r="D195" s="220" t="s">
        <v>168</v>
      </c>
      <c r="E195" s="234" t="s">
        <v>35</v>
      </c>
      <c r="F195" s="235" t="s">
        <v>270</v>
      </c>
      <c r="G195" s="233"/>
      <c r="H195" s="234" t="s">
        <v>35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168</v>
      </c>
      <c r="AU195" s="241" t="s">
        <v>90</v>
      </c>
      <c r="AV195" s="13" t="s">
        <v>88</v>
      </c>
      <c r="AW195" s="13" t="s">
        <v>40</v>
      </c>
      <c r="AX195" s="13" t="s">
        <v>80</v>
      </c>
      <c r="AY195" s="241" t="s">
        <v>120</v>
      </c>
    </row>
    <row r="196" s="14" customFormat="1">
      <c r="A196" s="14"/>
      <c r="B196" s="242"/>
      <c r="C196" s="243"/>
      <c r="D196" s="220" t="s">
        <v>168</v>
      </c>
      <c r="E196" s="244" t="s">
        <v>35</v>
      </c>
      <c r="F196" s="245" t="s">
        <v>271</v>
      </c>
      <c r="G196" s="243"/>
      <c r="H196" s="246">
        <v>-2.7200000000000002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168</v>
      </c>
      <c r="AU196" s="252" t="s">
        <v>90</v>
      </c>
      <c r="AV196" s="14" t="s">
        <v>90</v>
      </c>
      <c r="AW196" s="14" t="s">
        <v>40</v>
      </c>
      <c r="AX196" s="14" t="s">
        <v>80</v>
      </c>
      <c r="AY196" s="252" t="s">
        <v>120</v>
      </c>
    </row>
    <row r="197" s="15" customFormat="1">
      <c r="A197" s="15"/>
      <c r="B197" s="253"/>
      <c r="C197" s="254"/>
      <c r="D197" s="220" t="s">
        <v>168</v>
      </c>
      <c r="E197" s="255" t="s">
        <v>35</v>
      </c>
      <c r="F197" s="256" t="s">
        <v>181</v>
      </c>
      <c r="G197" s="254"/>
      <c r="H197" s="257">
        <v>14.479999999999999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3" t="s">
        <v>168</v>
      </c>
      <c r="AU197" s="263" t="s">
        <v>90</v>
      </c>
      <c r="AV197" s="15" t="s">
        <v>144</v>
      </c>
      <c r="AW197" s="15" t="s">
        <v>40</v>
      </c>
      <c r="AX197" s="15" t="s">
        <v>88</v>
      </c>
      <c r="AY197" s="263" t="s">
        <v>120</v>
      </c>
    </row>
    <row r="198" s="2" customFormat="1" ht="24.15" customHeight="1">
      <c r="A198" s="41"/>
      <c r="B198" s="42"/>
      <c r="C198" s="207" t="s">
        <v>272</v>
      </c>
      <c r="D198" s="207" t="s">
        <v>123</v>
      </c>
      <c r="E198" s="208" t="s">
        <v>273</v>
      </c>
      <c r="F198" s="209" t="s">
        <v>274</v>
      </c>
      <c r="G198" s="210" t="s">
        <v>173</v>
      </c>
      <c r="H198" s="211">
        <v>326.47899999999998</v>
      </c>
      <c r="I198" s="212"/>
      <c r="J198" s="213">
        <f>ROUND(I198*H198,2)</f>
        <v>0</v>
      </c>
      <c r="K198" s="209" t="s">
        <v>127</v>
      </c>
      <c r="L198" s="47"/>
      <c r="M198" s="214" t="s">
        <v>35</v>
      </c>
      <c r="N198" s="215" t="s">
        <v>51</v>
      </c>
      <c r="O198" s="87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144</v>
      </c>
      <c r="AT198" s="218" t="s">
        <v>123</v>
      </c>
      <c r="AU198" s="218" t="s">
        <v>90</v>
      </c>
      <c r="AY198" s="19" t="s">
        <v>120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9" t="s">
        <v>88</v>
      </c>
      <c r="BK198" s="219">
        <f>ROUND(I198*H198,2)</f>
        <v>0</v>
      </c>
      <c r="BL198" s="19" t="s">
        <v>144</v>
      </c>
      <c r="BM198" s="218" t="s">
        <v>275</v>
      </c>
    </row>
    <row r="199" s="2" customFormat="1">
      <c r="A199" s="41"/>
      <c r="B199" s="42"/>
      <c r="C199" s="43"/>
      <c r="D199" s="220" t="s">
        <v>130</v>
      </c>
      <c r="E199" s="43"/>
      <c r="F199" s="221" t="s">
        <v>276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19" t="s">
        <v>130</v>
      </c>
      <c r="AU199" s="19" t="s">
        <v>90</v>
      </c>
    </row>
    <row r="200" s="2" customFormat="1">
      <c r="A200" s="41"/>
      <c r="B200" s="42"/>
      <c r="C200" s="43"/>
      <c r="D200" s="225" t="s">
        <v>131</v>
      </c>
      <c r="E200" s="43"/>
      <c r="F200" s="226" t="s">
        <v>277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19" t="s">
        <v>131</v>
      </c>
      <c r="AU200" s="19" t="s">
        <v>90</v>
      </c>
    </row>
    <row r="201" s="13" customFormat="1">
      <c r="A201" s="13"/>
      <c r="B201" s="232"/>
      <c r="C201" s="233"/>
      <c r="D201" s="220" t="s">
        <v>168</v>
      </c>
      <c r="E201" s="234" t="s">
        <v>35</v>
      </c>
      <c r="F201" s="235" t="s">
        <v>237</v>
      </c>
      <c r="G201" s="233"/>
      <c r="H201" s="234" t="s">
        <v>35</v>
      </c>
      <c r="I201" s="236"/>
      <c r="J201" s="233"/>
      <c r="K201" s="233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168</v>
      </c>
      <c r="AU201" s="241" t="s">
        <v>90</v>
      </c>
      <c r="AV201" s="13" t="s">
        <v>88</v>
      </c>
      <c r="AW201" s="13" t="s">
        <v>40</v>
      </c>
      <c r="AX201" s="13" t="s">
        <v>80</v>
      </c>
      <c r="AY201" s="241" t="s">
        <v>120</v>
      </c>
    </row>
    <row r="202" s="14" customFormat="1">
      <c r="A202" s="14"/>
      <c r="B202" s="242"/>
      <c r="C202" s="243"/>
      <c r="D202" s="220" t="s">
        <v>168</v>
      </c>
      <c r="E202" s="244" t="s">
        <v>35</v>
      </c>
      <c r="F202" s="245" t="s">
        <v>239</v>
      </c>
      <c r="G202" s="243"/>
      <c r="H202" s="246">
        <v>405.42000000000002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168</v>
      </c>
      <c r="AU202" s="252" t="s">
        <v>90</v>
      </c>
      <c r="AV202" s="14" t="s">
        <v>90</v>
      </c>
      <c r="AW202" s="14" t="s">
        <v>40</v>
      </c>
      <c r="AX202" s="14" t="s">
        <v>80</v>
      </c>
      <c r="AY202" s="252" t="s">
        <v>120</v>
      </c>
    </row>
    <row r="203" s="13" customFormat="1">
      <c r="A203" s="13"/>
      <c r="B203" s="232"/>
      <c r="C203" s="233"/>
      <c r="D203" s="220" t="s">
        <v>168</v>
      </c>
      <c r="E203" s="234" t="s">
        <v>35</v>
      </c>
      <c r="F203" s="235" t="s">
        <v>268</v>
      </c>
      <c r="G203" s="233"/>
      <c r="H203" s="234" t="s">
        <v>35</v>
      </c>
      <c r="I203" s="236"/>
      <c r="J203" s="233"/>
      <c r="K203" s="233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168</v>
      </c>
      <c r="AU203" s="241" t="s">
        <v>90</v>
      </c>
      <c r="AV203" s="13" t="s">
        <v>88</v>
      </c>
      <c r="AW203" s="13" t="s">
        <v>40</v>
      </c>
      <c r="AX203" s="13" t="s">
        <v>80</v>
      </c>
      <c r="AY203" s="241" t="s">
        <v>120</v>
      </c>
    </row>
    <row r="204" s="14" customFormat="1">
      <c r="A204" s="14"/>
      <c r="B204" s="242"/>
      <c r="C204" s="243"/>
      <c r="D204" s="220" t="s">
        <v>168</v>
      </c>
      <c r="E204" s="244" t="s">
        <v>35</v>
      </c>
      <c r="F204" s="245" t="s">
        <v>278</v>
      </c>
      <c r="G204" s="243"/>
      <c r="H204" s="246">
        <v>-18.948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168</v>
      </c>
      <c r="AU204" s="252" t="s">
        <v>90</v>
      </c>
      <c r="AV204" s="14" t="s">
        <v>90</v>
      </c>
      <c r="AW204" s="14" t="s">
        <v>40</v>
      </c>
      <c r="AX204" s="14" t="s">
        <v>80</v>
      </c>
      <c r="AY204" s="252" t="s">
        <v>120</v>
      </c>
    </row>
    <row r="205" s="13" customFormat="1">
      <c r="A205" s="13"/>
      <c r="B205" s="232"/>
      <c r="C205" s="233"/>
      <c r="D205" s="220" t="s">
        <v>168</v>
      </c>
      <c r="E205" s="234" t="s">
        <v>35</v>
      </c>
      <c r="F205" s="235" t="s">
        <v>270</v>
      </c>
      <c r="G205" s="233"/>
      <c r="H205" s="234" t="s">
        <v>35</v>
      </c>
      <c r="I205" s="236"/>
      <c r="J205" s="233"/>
      <c r="K205" s="233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168</v>
      </c>
      <c r="AU205" s="241" t="s">
        <v>90</v>
      </c>
      <c r="AV205" s="13" t="s">
        <v>88</v>
      </c>
      <c r="AW205" s="13" t="s">
        <v>40</v>
      </c>
      <c r="AX205" s="13" t="s">
        <v>80</v>
      </c>
      <c r="AY205" s="241" t="s">
        <v>120</v>
      </c>
    </row>
    <row r="206" s="14" customFormat="1">
      <c r="A206" s="14"/>
      <c r="B206" s="242"/>
      <c r="C206" s="243"/>
      <c r="D206" s="220" t="s">
        <v>168</v>
      </c>
      <c r="E206" s="244" t="s">
        <v>35</v>
      </c>
      <c r="F206" s="245" t="s">
        <v>279</v>
      </c>
      <c r="G206" s="243"/>
      <c r="H206" s="246">
        <v>-59.993000000000002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168</v>
      </c>
      <c r="AU206" s="252" t="s">
        <v>90</v>
      </c>
      <c r="AV206" s="14" t="s">
        <v>90</v>
      </c>
      <c r="AW206" s="14" t="s">
        <v>40</v>
      </c>
      <c r="AX206" s="14" t="s">
        <v>80</v>
      </c>
      <c r="AY206" s="252" t="s">
        <v>120</v>
      </c>
    </row>
    <row r="207" s="15" customFormat="1">
      <c r="A207" s="15"/>
      <c r="B207" s="253"/>
      <c r="C207" s="254"/>
      <c r="D207" s="220" t="s">
        <v>168</v>
      </c>
      <c r="E207" s="255" t="s">
        <v>35</v>
      </c>
      <c r="F207" s="256" t="s">
        <v>181</v>
      </c>
      <c r="G207" s="254"/>
      <c r="H207" s="257">
        <v>326.47900000000004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3" t="s">
        <v>168</v>
      </c>
      <c r="AU207" s="263" t="s">
        <v>90</v>
      </c>
      <c r="AV207" s="15" t="s">
        <v>144</v>
      </c>
      <c r="AW207" s="15" t="s">
        <v>40</v>
      </c>
      <c r="AX207" s="15" t="s">
        <v>88</v>
      </c>
      <c r="AY207" s="263" t="s">
        <v>120</v>
      </c>
    </row>
    <row r="208" s="2" customFormat="1" ht="24.15" customHeight="1">
      <c r="A208" s="41"/>
      <c r="B208" s="42"/>
      <c r="C208" s="207" t="s">
        <v>280</v>
      </c>
      <c r="D208" s="207" t="s">
        <v>123</v>
      </c>
      <c r="E208" s="208" t="s">
        <v>281</v>
      </c>
      <c r="F208" s="209" t="s">
        <v>282</v>
      </c>
      <c r="G208" s="210" t="s">
        <v>173</v>
      </c>
      <c r="H208" s="211">
        <v>2.7200000000000002</v>
      </c>
      <c r="I208" s="212"/>
      <c r="J208" s="213">
        <f>ROUND(I208*H208,2)</f>
        <v>0</v>
      </c>
      <c r="K208" s="209" t="s">
        <v>127</v>
      </c>
      <c r="L208" s="47"/>
      <c r="M208" s="214" t="s">
        <v>35</v>
      </c>
      <c r="N208" s="215" t="s">
        <v>51</v>
      </c>
      <c r="O208" s="87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8" t="s">
        <v>144</v>
      </c>
      <c r="AT208" s="218" t="s">
        <v>123</v>
      </c>
      <c r="AU208" s="218" t="s">
        <v>90</v>
      </c>
      <c r="AY208" s="19" t="s">
        <v>120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88</v>
      </c>
      <c r="BK208" s="219">
        <f>ROUND(I208*H208,2)</f>
        <v>0</v>
      </c>
      <c r="BL208" s="19" t="s">
        <v>144</v>
      </c>
      <c r="BM208" s="218" t="s">
        <v>283</v>
      </c>
    </row>
    <row r="209" s="2" customFormat="1">
      <c r="A209" s="41"/>
      <c r="B209" s="42"/>
      <c r="C209" s="43"/>
      <c r="D209" s="220" t="s">
        <v>130</v>
      </c>
      <c r="E209" s="43"/>
      <c r="F209" s="221" t="s">
        <v>284</v>
      </c>
      <c r="G209" s="43"/>
      <c r="H209" s="43"/>
      <c r="I209" s="222"/>
      <c r="J209" s="43"/>
      <c r="K209" s="43"/>
      <c r="L209" s="47"/>
      <c r="M209" s="223"/>
      <c r="N209" s="22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19" t="s">
        <v>130</v>
      </c>
      <c r="AU209" s="19" t="s">
        <v>90</v>
      </c>
    </row>
    <row r="210" s="2" customFormat="1">
      <c r="A210" s="41"/>
      <c r="B210" s="42"/>
      <c r="C210" s="43"/>
      <c r="D210" s="225" t="s">
        <v>131</v>
      </c>
      <c r="E210" s="43"/>
      <c r="F210" s="226" t="s">
        <v>285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19" t="s">
        <v>131</v>
      </c>
      <c r="AU210" s="19" t="s">
        <v>90</v>
      </c>
    </row>
    <row r="211" s="13" customFormat="1">
      <c r="A211" s="13"/>
      <c r="B211" s="232"/>
      <c r="C211" s="233"/>
      <c r="D211" s="220" t="s">
        <v>168</v>
      </c>
      <c r="E211" s="234" t="s">
        <v>35</v>
      </c>
      <c r="F211" s="235" t="s">
        <v>177</v>
      </c>
      <c r="G211" s="233"/>
      <c r="H211" s="234" t="s">
        <v>35</v>
      </c>
      <c r="I211" s="236"/>
      <c r="J211" s="233"/>
      <c r="K211" s="233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168</v>
      </c>
      <c r="AU211" s="241" t="s">
        <v>90</v>
      </c>
      <c r="AV211" s="13" t="s">
        <v>88</v>
      </c>
      <c r="AW211" s="13" t="s">
        <v>40</v>
      </c>
      <c r="AX211" s="13" t="s">
        <v>80</v>
      </c>
      <c r="AY211" s="241" t="s">
        <v>120</v>
      </c>
    </row>
    <row r="212" s="14" customFormat="1">
      <c r="A212" s="14"/>
      <c r="B212" s="242"/>
      <c r="C212" s="243"/>
      <c r="D212" s="220" t="s">
        <v>168</v>
      </c>
      <c r="E212" s="244" t="s">
        <v>35</v>
      </c>
      <c r="F212" s="245" t="s">
        <v>286</v>
      </c>
      <c r="G212" s="243"/>
      <c r="H212" s="246">
        <v>2.7200000000000002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168</v>
      </c>
      <c r="AU212" s="252" t="s">
        <v>90</v>
      </c>
      <c r="AV212" s="14" t="s">
        <v>90</v>
      </c>
      <c r="AW212" s="14" t="s">
        <v>40</v>
      </c>
      <c r="AX212" s="14" t="s">
        <v>88</v>
      </c>
      <c r="AY212" s="252" t="s">
        <v>120</v>
      </c>
    </row>
    <row r="213" s="2" customFormat="1" ht="16.5" customHeight="1">
      <c r="A213" s="41"/>
      <c r="B213" s="42"/>
      <c r="C213" s="264" t="s">
        <v>287</v>
      </c>
      <c r="D213" s="264" t="s">
        <v>288</v>
      </c>
      <c r="E213" s="265" t="s">
        <v>289</v>
      </c>
      <c r="F213" s="266" t="s">
        <v>290</v>
      </c>
      <c r="G213" s="267" t="s">
        <v>257</v>
      </c>
      <c r="H213" s="268">
        <v>5.4400000000000004</v>
      </c>
      <c r="I213" s="269"/>
      <c r="J213" s="270">
        <f>ROUND(I213*H213,2)</f>
        <v>0</v>
      </c>
      <c r="K213" s="266" t="s">
        <v>127</v>
      </c>
      <c r="L213" s="271"/>
      <c r="M213" s="272" t="s">
        <v>35</v>
      </c>
      <c r="N213" s="273" t="s">
        <v>51</v>
      </c>
      <c r="O213" s="87"/>
      <c r="P213" s="216">
        <f>O213*H213</f>
        <v>0</v>
      </c>
      <c r="Q213" s="216">
        <v>1</v>
      </c>
      <c r="R213" s="216">
        <f>Q213*H213</f>
        <v>5.4400000000000004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223</v>
      </c>
      <c r="AT213" s="218" t="s">
        <v>288</v>
      </c>
      <c r="AU213" s="218" t="s">
        <v>90</v>
      </c>
      <c r="AY213" s="19" t="s">
        <v>120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9" t="s">
        <v>88</v>
      </c>
      <c r="BK213" s="219">
        <f>ROUND(I213*H213,2)</f>
        <v>0</v>
      </c>
      <c r="BL213" s="19" t="s">
        <v>144</v>
      </c>
      <c r="BM213" s="218" t="s">
        <v>291</v>
      </c>
    </row>
    <row r="214" s="2" customFormat="1">
      <c r="A214" s="41"/>
      <c r="B214" s="42"/>
      <c r="C214" s="43"/>
      <c r="D214" s="220" t="s">
        <v>130</v>
      </c>
      <c r="E214" s="43"/>
      <c r="F214" s="221" t="s">
        <v>290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19" t="s">
        <v>130</v>
      </c>
      <c r="AU214" s="19" t="s">
        <v>90</v>
      </c>
    </row>
    <row r="215" s="14" customFormat="1">
      <c r="A215" s="14"/>
      <c r="B215" s="242"/>
      <c r="C215" s="243"/>
      <c r="D215" s="220" t="s">
        <v>168</v>
      </c>
      <c r="E215" s="243"/>
      <c r="F215" s="245" t="s">
        <v>292</v>
      </c>
      <c r="G215" s="243"/>
      <c r="H215" s="246">
        <v>5.4400000000000004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168</v>
      </c>
      <c r="AU215" s="252" t="s">
        <v>90</v>
      </c>
      <c r="AV215" s="14" t="s">
        <v>90</v>
      </c>
      <c r="AW215" s="14" t="s">
        <v>4</v>
      </c>
      <c r="AX215" s="14" t="s">
        <v>88</v>
      </c>
      <c r="AY215" s="252" t="s">
        <v>120</v>
      </c>
    </row>
    <row r="216" s="2" customFormat="1" ht="24.15" customHeight="1">
      <c r="A216" s="41"/>
      <c r="B216" s="42"/>
      <c r="C216" s="207" t="s">
        <v>293</v>
      </c>
      <c r="D216" s="207" t="s">
        <v>123</v>
      </c>
      <c r="E216" s="208" t="s">
        <v>294</v>
      </c>
      <c r="F216" s="209" t="s">
        <v>295</v>
      </c>
      <c r="G216" s="210" t="s">
        <v>173</v>
      </c>
      <c r="H216" s="211">
        <v>57.545000000000002</v>
      </c>
      <c r="I216" s="212"/>
      <c r="J216" s="213">
        <f>ROUND(I216*H216,2)</f>
        <v>0</v>
      </c>
      <c r="K216" s="209" t="s">
        <v>127</v>
      </c>
      <c r="L216" s="47"/>
      <c r="M216" s="214" t="s">
        <v>35</v>
      </c>
      <c r="N216" s="215" t="s">
        <v>51</v>
      </c>
      <c r="O216" s="87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8" t="s">
        <v>144</v>
      </c>
      <c r="AT216" s="218" t="s">
        <v>123</v>
      </c>
      <c r="AU216" s="218" t="s">
        <v>90</v>
      </c>
      <c r="AY216" s="19" t="s">
        <v>120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9" t="s">
        <v>88</v>
      </c>
      <c r="BK216" s="219">
        <f>ROUND(I216*H216,2)</f>
        <v>0</v>
      </c>
      <c r="BL216" s="19" t="s">
        <v>144</v>
      </c>
      <c r="BM216" s="218" t="s">
        <v>296</v>
      </c>
    </row>
    <row r="217" s="2" customFormat="1">
      <c r="A217" s="41"/>
      <c r="B217" s="42"/>
      <c r="C217" s="43"/>
      <c r="D217" s="220" t="s">
        <v>130</v>
      </c>
      <c r="E217" s="43"/>
      <c r="F217" s="221" t="s">
        <v>297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19" t="s">
        <v>130</v>
      </c>
      <c r="AU217" s="19" t="s">
        <v>90</v>
      </c>
    </row>
    <row r="218" s="2" customFormat="1">
      <c r="A218" s="41"/>
      <c r="B218" s="42"/>
      <c r="C218" s="43"/>
      <c r="D218" s="225" t="s">
        <v>131</v>
      </c>
      <c r="E218" s="43"/>
      <c r="F218" s="226" t="s">
        <v>298</v>
      </c>
      <c r="G218" s="43"/>
      <c r="H218" s="43"/>
      <c r="I218" s="222"/>
      <c r="J218" s="43"/>
      <c r="K218" s="43"/>
      <c r="L218" s="47"/>
      <c r="M218" s="223"/>
      <c r="N218" s="22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19" t="s">
        <v>131</v>
      </c>
      <c r="AU218" s="19" t="s">
        <v>90</v>
      </c>
    </row>
    <row r="219" s="13" customFormat="1">
      <c r="A219" s="13"/>
      <c r="B219" s="232"/>
      <c r="C219" s="233"/>
      <c r="D219" s="220" t="s">
        <v>168</v>
      </c>
      <c r="E219" s="234" t="s">
        <v>35</v>
      </c>
      <c r="F219" s="235" t="s">
        <v>169</v>
      </c>
      <c r="G219" s="233"/>
      <c r="H219" s="234" t="s">
        <v>35</v>
      </c>
      <c r="I219" s="236"/>
      <c r="J219" s="233"/>
      <c r="K219" s="233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168</v>
      </c>
      <c r="AU219" s="241" t="s">
        <v>90</v>
      </c>
      <c r="AV219" s="13" t="s">
        <v>88</v>
      </c>
      <c r="AW219" s="13" t="s">
        <v>40</v>
      </c>
      <c r="AX219" s="13" t="s">
        <v>80</v>
      </c>
      <c r="AY219" s="241" t="s">
        <v>120</v>
      </c>
    </row>
    <row r="220" s="14" customFormat="1">
      <c r="A220" s="14"/>
      <c r="B220" s="242"/>
      <c r="C220" s="243"/>
      <c r="D220" s="220" t="s">
        <v>168</v>
      </c>
      <c r="E220" s="244" t="s">
        <v>35</v>
      </c>
      <c r="F220" s="245" t="s">
        <v>299</v>
      </c>
      <c r="G220" s="243"/>
      <c r="H220" s="246">
        <v>94.656000000000006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168</v>
      </c>
      <c r="AU220" s="252" t="s">
        <v>90</v>
      </c>
      <c r="AV220" s="14" t="s">
        <v>90</v>
      </c>
      <c r="AW220" s="14" t="s">
        <v>40</v>
      </c>
      <c r="AX220" s="14" t="s">
        <v>80</v>
      </c>
      <c r="AY220" s="252" t="s">
        <v>120</v>
      </c>
    </row>
    <row r="221" s="13" customFormat="1">
      <c r="A221" s="13"/>
      <c r="B221" s="232"/>
      <c r="C221" s="233"/>
      <c r="D221" s="220" t="s">
        <v>168</v>
      </c>
      <c r="E221" s="234" t="s">
        <v>35</v>
      </c>
      <c r="F221" s="235" t="s">
        <v>177</v>
      </c>
      <c r="G221" s="233"/>
      <c r="H221" s="234" t="s">
        <v>35</v>
      </c>
      <c r="I221" s="236"/>
      <c r="J221" s="233"/>
      <c r="K221" s="233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168</v>
      </c>
      <c r="AU221" s="241" t="s">
        <v>90</v>
      </c>
      <c r="AV221" s="13" t="s">
        <v>88</v>
      </c>
      <c r="AW221" s="13" t="s">
        <v>40</v>
      </c>
      <c r="AX221" s="13" t="s">
        <v>80</v>
      </c>
      <c r="AY221" s="241" t="s">
        <v>120</v>
      </c>
    </row>
    <row r="222" s="14" customFormat="1">
      <c r="A222" s="14"/>
      <c r="B222" s="242"/>
      <c r="C222" s="243"/>
      <c r="D222" s="220" t="s">
        <v>168</v>
      </c>
      <c r="E222" s="244" t="s">
        <v>35</v>
      </c>
      <c r="F222" s="245" t="s">
        <v>300</v>
      </c>
      <c r="G222" s="243"/>
      <c r="H222" s="246">
        <v>-2.7200000000000002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168</v>
      </c>
      <c r="AU222" s="252" t="s">
        <v>90</v>
      </c>
      <c r="AV222" s="14" t="s">
        <v>90</v>
      </c>
      <c r="AW222" s="14" t="s">
        <v>40</v>
      </c>
      <c r="AX222" s="14" t="s">
        <v>80</v>
      </c>
      <c r="AY222" s="252" t="s">
        <v>120</v>
      </c>
    </row>
    <row r="223" s="13" customFormat="1">
      <c r="A223" s="13"/>
      <c r="B223" s="232"/>
      <c r="C223" s="233"/>
      <c r="D223" s="220" t="s">
        <v>168</v>
      </c>
      <c r="E223" s="234" t="s">
        <v>35</v>
      </c>
      <c r="F223" s="235" t="s">
        <v>203</v>
      </c>
      <c r="G223" s="233"/>
      <c r="H223" s="234" t="s">
        <v>35</v>
      </c>
      <c r="I223" s="236"/>
      <c r="J223" s="233"/>
      <c r="K223" s="233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168</v>
      </c>
      <c r="AU223" s="241" t="s">
        <v>90</v>
      </c>
      <c r="AV223" s="13" t="s">
        <v>88</v>
      </c>
      <c r="AW223" s="13" t="s">
        <v>40</v>
      </c>
      <c r="AX223" s="13" t="s">
        <v>80</v>
      </c>
      <c r="AY223" s="241" t="s">
        <v>120</v>
      </c>
    </row>
    <row r="224" s="14" customFormat="1">
      <c r="A224" s="14"/>
      <c r="B224" s="242"/>
      <c r="C224" s="243"/>
      <c r="D224" s="220" t="s">
        <v>168</v>
      </c>
      <c r="E224" s="244" t="s">
        <v>35</v>
      </c>
      <c r="F224" s="245" t="s">
        <v>301</v>
      </c>
      <c r="G224" s="243"/>
      <c r="H224" s="246">
        <v>-13.6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168</v>
      </c>
      <c r="AU224" s="252" t="s">
        <v>90</v>
      </c>
      <c r="AV224" s="14" t="s">
        <v>90</v>
      </c>
      <c r="AW224" s="14" t="s">
        <v>40</v>
      </c>
      <c r="AX224" s="14" t="s">
        <v>80</v>
      </c>
      <c r="AY224" s="252" t="s">
        <v>120</v>
      </c>
    </row>
    <row r="225" s="14" customFormat="1">
      <c r="A225" s="14"/>
      <c r="B225" s="242"/>
      <c r="C225" s="243"/>
      <c r="D225" s="220" t="s">
        <v>168</v>
      </c>
      <c r="E225" s="244" t="s">
        <v>35</v>
      </c>
      <c r="F225" s="245" t="s">
        <v>302</v>
      </c>
      <c r="G225" s="243"/>
      <c r="H225" s="246">
        <v>-8.5510000000000002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168</v>
      </c>
      <c r="AU225" s="252" t="s">
        <v>90</v>
      </c>
      <c r="AV225" s="14" t="s">
        <v>90</v>
      </c>
      <c r="AW225" s="14" t="s">
        <v>40</v>
      </c>
      <c r="AX225" s="14" t="s">
        <v>80</v>
      </c>
      <c r="AY225" s="252" t="s">
        <v>120</v>
      </c>
    </row>
    <row r="226" s="14" customFormat="1">
      <c r="A226" s="14"/>
      <c r="B226" s="242"/>
      <c r="C226" s="243"/>
      <c r="D226" s="220" t="s">
        <v>168</v>
      </c>
      <c r="E226" s="244" t="s">
        <v>35</v>
      </c>
      <c r="F226" s="245" t="s">
        <v>303</v>
      </c>
      <c r="G226" s="243"/>
      <c r="H226" s="246">
        <v>-12.24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168</v>
      </c>
      <c r="AU226" s="252" t="s">
        <v>90</v>
      </c>
      <c r="AV226" s="14" t="s">
        <v>90</v>
      </c>
      <c r="AW226" s="14" t="s">
        <v>40</v>
      </c>
      <c r="AX226" s="14" t="s">
        <v>80</v>
      </c>
      <c r="AY226" s="252" t="s">
        <v>120</v>
      </c>
    </row>
    <row r="227" s="15" customFormat="1">
      <c r="A227" s="15"/>
      <c r="B227" s="253"/>
      <c r="C227" s="254"/>
      <c r="D227" s="220" t="s">
        <v>168</v>
      </c>
      <c r="E227" s="255" t="s">
        <v>35</v>
      </c>
      <c r="F227" s="256" t="s">
        <v>181</v>
      </c>
      <c r="G227" s="254"/>
      <c r="H227" s="257">
        <v>57.545000000000009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3" t="s">
        <v>168</v>
      </c>
      <c r="AU227" s="263" t="s">
        <v>90</v>
      </c>
      <c r="AV227" s="15" t="s">
        <v>144</v>
      </c>
      <c r="AW227" s="15" t="s">
        <v>40</v>
      </c>
      <c r="AX227" s="15" t="s">
        <v>88</v>
      </c>
      <c r="AY227" s="263" t="s">
        <v>120</v>
      </c>
    </row>
    <row r="228" s="2" customFormat="1" ht="16.5" customHeight="1">
      <c r="A228" s="41"/>
      <c r="B228" s="42"/>
      <c r="C228" s="264" t="s">
        <v>304</v>
      </c>
      <c r="D228" s="264" t="s">
        <v>288</v>
      </c>
      <c r="E228" s="265" t="s">
        <v>289</v>
      </c>
      <c r="F228" s="266" t="s">
        <v>290</v>
      </c>
      <c r="G228" s="267" t="s">
        <v>257</v>
      </c>
      <c r="H228" s="268">
        <v>115.09</v>
      </c>
      <c r="I228" s="269"/>
      <c r="J228" s="270">
        <f>ROUND(I228*H228,2)</f>
        <v>0</v>
      </c>
      <c r="K228" s="266" t="s">
        <v>127</v>
      </c>
      <c r="L228" s="271"/>
      <c r="M228" s="272" t="s">
        <v>35</v>
      </c>
      <c r="N228" s="273" t="s">
        <v>51</v>
      </c>
      <c r="O228" s="87"/>
      <c r="P228" s="216">
        <f>O228*H228</f>
        <v>0</v>
      </c>
      <c r="Q228" s="216">
        <v>1</v>
      </c>
      <c r="R228" s="216">
        <f>Q228*H228</f>
        <v>115.09</v>
      </c>
      <c r="S228" s="216">
        <v>0</v>
      </c>
      <c r="T228" s="21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8" t="s">
        <v>223</v>
      </c>
      <c r="AT228" s="218" t="s">
        <v>288</v>
      </c>
      <c r="AU228" s="218" t="s">
        <v>90</v>
      </c>
      <c r="AY228" s="19" t="s">
        <v>120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9" t="s">
        <v>88</v>
      </c>
      <c r="BK228" s="219">
        <f>ROUND(I228*H228,2)</f>
        <v>0</v>
      </c>
      <c r="BL228" s="19" t="s">
        <v>144</v>
      </c>
      <c r="BM228" s="218" t="s">
        <v>305</v>
      </c>
    </row>
    <row r="229" s="2" customFormat="1">
      <c r="A229" s="41"/>
      <c r="B229" s="42"/>
      <c r="C229" s="43"/>
      <c r="D229" s="220" t="s">
        <v>130</v>
      </c>
      <c r="E229" s="43"/>
      <c r="F229" s="221" t="s">
        <v>290</v>
      </c>
      <c r="G229" s="43"/>
      <c r="H229" s="43"/>
      <c r="I229" s="222"/>
      <c r="J229" s="43"/>
      <c r="K229" s="43"/>
      <c r="L229" s="47"/>
      <c r="M229" s="223"/>
      <c r="N229" s="22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19" t="s">
        <v>130</v>
      </c>
      <c r="AU229" s="19" t="s">
        <v>90</v>
      </c>
    </row>
    <row r="230" s="14" customFormat="1">
      <c r="A230" s="14"/>
      <c r="B230" s="242"/>
      <c r="C230" s="243"/>
      <c r="D230" s="220" t="s">
        <v>168</v>
      </c>
      <c r="E230" s="243"/>
      <c r="F230" s="245" t="s">
        <v>306</v>
      </c>
      <c r="G230" s="243"/>
      <c r="H230" s="246">
        <v>115.09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168</v>
      </c>
      <c r="AU230" s="252" t="s">
        <v>90</v>
      </c>
      <c r="AV230" s="14" t="s">
        <v>90</v>
      </c>
      <c r="AW230" s="14" t="s">
        <v>4</v>
      </c>
      <c r="AX230" s="14" t="s">
        <v>88</v>
      </c>
      <c r="AY230" s="252" t="s">
        <v>120</v>
      </c>
    </row>
    <row r="231" s="2" customFormat="1" ht="24.15" customHeight="1">
      <c r="A231" s="41"/>
      <c r="B231" s="42"/>
      <c r="C231" s="207" t="s">
        <v>307</v>
      </c>
      <c r="D231" s="207" t="s">
        <v>123</v>
      </c>
      <c r="E231" s="208" t="s">
        <v>308</v>
      </c>
      <c r="F231" s="209" t="s">
        <v>309</v>
      </c>
      <c r="G231" s="210" t="s">
        <v>164</v>
      </c>
      <c r="H231" s="211">
        <v>540.79999999999995</v>
      </c>
      <c r="I231" s="212"/>
      <c r="J231" s="213">
        <f>ROUND(I231*H231,2)</f>
        <v>0</v>
      </c>
      <c r="K231" s="209" t="s">
        <v>127</v>
      </c>
      <c r="L231" s="47"/>
      <c r="M231" s="214" t="s">
        <v>35</v>
      </c>
      <c r="N231" s="215" t="s">
        <v>51</v>
      </c>
      <c r="O231" s="87"/>
      <c r="P231" s="216">
        <f>O231*H231</f>
        <v>0</v>
      </c>
      <c r="Q231" s="216">
        <v>8.0000000000000007E-05</v>
      </c>
      <c r="R231" s="216">
        <f>Q231*H231</f>
        <v>0.043263999999999997</v>
      </c>
      <c r="S231" s="216">
        <v>0</v>
      </c>
      <c r="T231" s="217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8" t="s">
        <v>144</v>
      </c>
      <c r="AT231" s="218" t="s">
        <v>123</v>
      </c>
      <c r="AU231" s="218" t="s">
        <v>90</v>
      </c>
      <c r="AY231" s="19" t="s">
        <v>120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9" t="s">
        <v>88</v>
      </c>
      <c r="BK231" s="219">
        <f>ROUND(I231*H231,2)</f>
        <v>0</v>
      </c>
      <c r="BL231" s="19" t="s">
        <v>144</v>
      </c>
      <c r="BM231" s="218" t="s">
        <v>310</v>
      </c>
    </row>
    <row r="232" s="2" customFormat="1">
      <c r="A232" s="41"/>
      <c r="B232" s="42"/>
      <c r="C232" s="43"/>
      <c r="D232" s="220" t="s">
        <v>130</v>
      </c>
      <c r="E232" s="43"/>
      <c r="F232" s="221" t="s">
        <v>311</v>
      </c>
      <c r="G232" s="43"/>
      <c r="H232" s="43"/>
      <c r="I232" s="222"/>
      <c r="J232" s="43"/>
      <c r="K232" s="43"/>
      <c r="L232" s="47"/>
      <c r="M232" s="223"/>
      <c r="N232" s="22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19" t="s">
        <v>130</v>
      </c>
      <c r="AU232" s="19" t="s">
        <v>90</v>
      </c>
    </row>
    <row r="233" s="2" customFormat="1">
      <c r="A233" s="41"/>
      <c r="B233" s="42"/>
      <c r="C233" s="43"/>
      <c r="D233" s="225" t="s">
        <v>131</v>
      </c>
      <c r="E233" s="43"/>
      <c r="F233" s="226" t="s">
        <v>312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19" t="s">
        <v>131</v>
      </c>
      <c r="AU233" s="19" t="s">
        <v>90</v>
      </c>
    </row>
    <row r="234" s="13" customFormat="1">
      <c r="A234" s="13"/>
      <c r="B234" s="232"/>
      <c r="C234" s="233"/>
      <c r="D234" s="220" t="s">
        <v>168</v>
      </c>
      <c r="E234" s="234" t="s">
        <v>35</v>
      </c>
      <c r="F234" s="235" t="s">
        <v>169</v>
      </c>
      <c r="G234" s="233"/>
      <c r="H234" s="234" t="s">
        <v>35</v>
      </c>
      <c r="I234" s="236"/>
      <c r="J234" s="233"/>
      <c r="K234" s="233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168</v>
      </c>
      <c r="AU234" s="241" t="s">
        <v>90</v>
      </c>
      <c r="AV234" s="13" t="s">
        <v>88</v>
      </c>
      <c r="AW234" s="13" t="s">
        <v>40</v>
      </c>
      <c r="AX234" s="13" t="s">
        <v>80</v>
      </c>
      <c r="AY234" s="241" t="s">
        <v>120</v>
      </c>
    </row>
    <row r="235" s="14" customFormat="1">
      <c r="A235" s="14"/>
      <c r="B235" s="242"/>
      <c r="C235" s="243"/>
      <c r="D235" s="220" t="s">
        <v>168</v>
      </c>
      <c r="E235" s="244" t="s">
        <v>35</v>
      </c>
      <c r="F235" s="245" t="s">
        <v>170</v>
      </c>
      <c r="G235" s="243"/>
      <c r="H235" s="246">
        <v>540.79999999999995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168</v>
      </c>
      <c r="AU235" s="252" t="s">
        <v>90</v>
      </c>
      <c r="AV235" s="14" t="s">
        <v>90</v>
      </c>
      <c r="AW235" s="14" t="s">
        <v>40</v>
      </c>
      <c r="AX235" s="14" t="s">
        <v>88</v>
      </c>
      <c r="AY235" s="252" t="s">
        <v>120</v>
      </c>
    </row>
    <row r="236" s="2" customFormat="1" ht="16.5" customHeight="1">
      <c r="A236" s="41"/>
      <c r="B236" s="42"/>
      <c r="C236" s="264" t="s">
        <v>313</v>
      </c>
      <c r="D236" s="264" t="s">
        <v>288</v>
      </c>
      <c r="E236" s="265" t="s">
        <v>314</v>
      </c>
      <c r="F236" s="266" t="s">
        <v>315</v>
      </c>
      <c r="G236" s="267" t="s">
        <v>164</v>
      </c>
      <c r="H236" s="268">
        <v>567.84000000000003</v>
      </c>
      <c r="I236" s="269"/>
      <c r="J236" s="270">
        <f>ROUND(I236*H236,2)</f>
        <v>0</v>
      </c>
      <c r="K236" s="266" t="s">
        <v>127</v>
      </c>
      <c r="L236" s="271"/>
      <c r="M236" s="272" t="s">
        <v>35</v>
      </c>
      <c r="N236" s="273" t="s">
        <v>51</v>
      </c>
      <c r="O236" s="87"/>
      <c r="P236" s="216">
        <f>O236*H236</f>
        <v>0</v>
      </c>
      <c r="Q236" s="216">
        <v>0.02</v>
      </c>
      <c r="R236" s="216">
        <f>Q236*H236</f>
        <v>11.356800000000002</v>
      </c>
      <c r="S236" s="216">
        <v>0</v>
      </c>
      <c r="T236" s="21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8" t="s">
        <v>223</v>
      </c>
      <c r="AT236" s="218" t="s">
        <v>288</v>
      </c>
      <c r="AU236" s="218" t="s">
        <v>90</v>
      </c>
      <c r="AY236" s="19" t="s">
        <v>120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9" t="s">
        <v>88</v>
      </c>
      <c r="BK236" s="219">
        <f>ROUND(I236*H236,2)</f>
        <v>0</v>
      </c>
      <c r="BL236" s="19" t="s">
        <v>144</v>
      </c>
      <c r="BM236" s="218" t="s">
        <v>316</v>
      </c>
    </row>
    <row r="237" s="2" customFormat="1">
      <c r="A237" s="41"/>
      <c r="B237" s="42"/>
      <c r="C237" s="43"/>
      <c r="D237" s="220" t="s">
        <v>130</v>
      </c>
      <c r="E237" s="43"/>
      <c r="F237" s="221" t="s">
        <v>315</v>
      </c>
      <c r="G237" s="43"/>
      <c r="H237" s="43"/>
      <c r="I237" s="222"/>
      <c r="J237" s="43"/>
      <c r="K237" s="43"/>
      <c r="L237" s="47"/>
      <c r="M237" s="223"/>
      <c r="N237" s="22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19" t="s">
        <v>130</v>
      </c>
      <c r="AU237" s="19" t="s">
        <v>90</v>
      </c>
    </row>
    <row r="238" s="14" customFormat="1">
      <c r="A238" s="14"/>
      <c r="B238" s="242"/>
      <c r="C238" s="243"/>
      <c r="D238" s="220" t="s">
        <v>168</v>
      </c>
      <c r="E238" s="243"/>
      <c r="F238" s="245" t="s">
        <v>317</v>
      </c>
      <c r="G238" s="243"/>
      <c r="H238" s="246">
        <v>567.84000000000003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168</v>
      </c>
      <c r="AU238" s="252" t="s">
        <v>90</v>
      </c>
      <c r="AV238" s="14" t="s">
        <v>90</v>
      </c>
      <c r="AW238" s="14" t="s">
        <v>4</v>
      </c>
      <c r="AX238" s="14" t="s">
        <v>88</v>
      </c>
      <c r="AY238" s="252" t="s">
        <v>120</v>
      </c>
    </row>
    <row r="239" s="12" customFormat="1" ht="22.8" customHeight="1">
      <c r="A239" s="12"/>
      <c r="B239" s="191"/>
      <c r="C239" s="192"/>
      <c r="D239" s="193" t="s">
        <v>79</v>
      </c>
      <c r="E239" s="205" t="s">
        <v>144</v>
      </c>
      <c r="F239" s="205" t="s">
        <v>318</v>
      </c>
      <c r="G239" s="192"/>
      <c r="H239" s="192"/>
      <c r="I239" s="195"/>
      <c r="J239" s="206">
        <f>BK239</f>
        <v>0</v>
      </c>
      <c r="K239" s="192"/>
      <c r="L239" s="197"/>
      <c r="M239" s="198"/>
      <c r="N239" s="199"/>
      <c r="O239" s="199"/>
      <c r="P239" s="200">
        <f>SUM(P240:P249)</f>
        <v>0</v>
      </c>
      <c r="Q239" s="199"/>
      <c r="R239" s="200">
        <f>SUM(R240:R249)</f>
        <v>0</v>
      </c>
      <c r="S239" s="199"/>
      <c r="T239" s="201">
        <f>SUM(T240:T249)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2" t="s">
        <v>88</v>
      </c>
      <c r="AT239" s="203" t="s">
        <v>79</v>
      </c>
      <c r="AU239" s="203" t="s">
        <v>88</v>
      </c>
      <c r="AY239" s="202" t="s">
        <v>120</v>
      </c>
      <c r="BK239" s="204">
        <f>SUM(BK240:BK249)</f>
        <v>0</v>
      </c>
    </row>
    <row r="240" s="2" customFormat="1" ht="16.5" customHeight="1">
      <c r="A240" s="41"/>
      <c r="B240" s="42"/>
      <c r="C240" s="207" t="s">
        <v>7</v>
      </c>
      <c r="D240" s="207" t="s">
        <v>123</v>
      </c>
      <c r="E240" s="208" t="s">
        <v>319</v>
      </c>
      <c r="F240" s="209" t="s">
        <v>320</v>
      </c>
      <c r="G240" s="210" t="s">
        <v>173</v>
      </c>
      <c r="H240" s="211">
        <v>19.748000000000001</v>
      </c>
      <c r="I240" s="212"/>
      <c r="J240" s="213">
        <f>ROUND(I240*H240,2)</f>
        <v>0</v>
      </c>
      <c r="K240" s="209" t="s">
        <v>127</v>
      </c>
      <c r="L240" s="47"/>
      <c r="M240" s="214" t="s">
        <v>35</v>
      </c>
      <c r="N240" s="215" t="s">
        <v>51</v>
      </c>
      <c r="O240" s="87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8" t="s">
        <v>144</v>
      </c>
      <c r="AT240" s="218" t="s">
        <v>123</v>
      </c>
      <c r="AU240" s="218" t="s">
        <v>90</v>
      </c>
      <c r="AY240" s="19" t="s">
        <v>120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9" t="s">
        <v>88</v>
      </c>
      <c r="BK240" s="219">
        <f>ROUND(I240*H240,2)</f>
        <v>0</v>
      </c>
      <c r="BL240" s="19" t="s">
        <v>144</v>
      </c>
      <c r="BM240" s="218" t="s">
        <v>321</v>
      </c>
    </row>
    <row r="241" s="2" customFormat="1">
      <c r="A241" s="41"/>
      <c r="B241" s="42"/>
      <c r="C241" s="43"/>
      <c r="D241" s="220" t="s">
        <v>130</v>
      </c>
      <c r="E241" s="43"/>
      <c r="F241" s="221" t="s">
        <v>322</v>
      </c>
      <c r="G241" s="43"/>
      <c r="H241" s="43"/>
      <c r="I241" s="222"/>
      <c r="J241" s="43"/>
      <c r="K241" s="43"/>
      <c r="L241" s="47"/>
      <c r="M241" s="223"/>
      <c r="N241" s="22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19" t="s">
        <v>130</v>
      </c>
      <c r="AU241" s="19" t="s">
        <v>90</v>
      </c>
    </row>
    <row r="242" s="2" customFormat="1">
      <c r="A242" s="41"/>
      <c r="B242" s="42"/>
      <c r="C242" s="43"/>
      <c r="D242" s="225" t="s">
        <v>131</v>
      </c>
      <c r="E242" s="43"/>
      <c r="F242" s="226" t="s">
        <v>323</v>
      </c>
      <c r="G242" s="43"/>
      <c r="H242" s="43"/>
      <c r="I242" s="222"/>
      <c r="J242" s="43"/>
      <c r="K242" s="43"/>
      <c r="L242" s="47"/>
      <c r="M242" s="223"/>
      <c r="N242" s="22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19" t="s">
        <v>131</v>
      </c>
      <c r="AU242" s="19" t="s">
        <v>90</v>
      </c>
    </row>
    <row r="243" s="13" customFormat="1">
      <c r="A243" s="13"/>
      <c r="B243" s="232"/>
      <c r="C243" s="233"/>
      <c r="D243" s="220" t="s">
        <v>168</v>
      </c>
      <c r="E243" s="234" t="s">
        <v>35</v>
      </c>
      <c r="F243" s="235" t="s">
        <v>169</v>
      </c>
      <c r="G243" s="233"/>
      <c r="H243" s="234" t="s">
        <v>35</v>
      </c>
      <c r="I243" s="236"/>
      <c r="J243" s="233"/>
      <c r="K243" s="233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168</v>
      </c>
      <c r="AU243" s="241" t="s">
        <v>90</v>
      </c>
      <c r="AV243" s="13" t="s">
        <v>88</v>
      </c>
      <c r="AW243" s="13" t="s">
        <v>40</v>
      </c>
      <c r="AX243" s="13" t="s">
        <v>80</v>
      </c>
      <c r="AY243" s="241" t="s">
        <v>120</v>
      </c>
    </row>
    <row r="244" s="14" customFormat="1">
      <c r="A244" s="14"/>
      <c r="B244" s="242"/>
      <c r="C244" s="243"/>
      <c r="D244" s="220" t="s">
        <v>168</v>
      </c>
      <c r="E244" s="244" t="s">
        <v>35</v>
      </c>
      <c r="F244" s="245" t="s">
        <v>324</v>
      </c>
      <c r="G244" s="243"/>
      <c r="H244" s="246">
        <v>27.84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168</v>
      </c>
      <c r="AU244" s="252" t="s">
        <v>90</v>
      </c>
      <c r="AV244" s="14" t="s">
        <v>90</v>
      </c>
      <c r="AW244" s="14" t="s">
        <v>40</v>
      </c>
      <c r="AX244" s="14" t="s">
        <v>80</v>
      </c>
      <c r="AY244" s="252" t="s">
        <v>120</v>
      </c>
    </row>
    <row r="245" s="13" customFormat="1">
      <c r="A245" s="13"/>
      <c r="B245" s="232"/>
      <c r="C245" s="233"/>
      <c r="D245" s="220" t="s">
        <v>168</v>
      </c>
      <c r="E245" s="234" t="s">
        <v>35</v>
      </c>
      <c r="F245" s="235" t="s">
        <v>203</v>
      </c>
      <c r="G245" s="233"/>
      <c r="H245" s="234" t="s">
        <v>35</v>
      </c>
      <c r="I245" s="236"/>
      <c r="J245" s="233"/>
      <c r="K245" s="233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168</v>
      </c>
      <c r="AU245" s="241" t="s">
        <v>90</v>
      </c>
      <c r="AV245" s="13" t="s">
        <v>88</v>
      </c>
      <c r="AW245" s="13" t="s">
        <v>40</v>
      </c>
      <c r="AX245" s="13" t="s">
        <v>80</v>
      </c>
      <c r="AY245" s="241" t="s">
        <v>120</v>
      </c>
    </row>
    <row r="246" s="14" customFormat="1">
      <c r="A246" s="14"/>
      <c r="B246" s="242"/>
      <c r="C246" s="243"/>
      <c r="D246" s="220" t="s">
        <v>168</v>
      </c>
      <c r="E246" s="244" t="s">
        <v>35</v>
      </c>
      <c r="F246" s="245" t="s">
        <v>325</v>
      </c>
      <c r="G246" s="243"/>
      <c r="H246" s="246">
        <v>-3.2000000000000002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168</v>
      </c>
      <c r="AU246" s="252" t="s">
        <v>90</v>
      </c>
      <c r="AV246" s="14" t="s">
        <v>90</v>
      </c>
      <c r="AW246" s="14" t="s">
        <v>40</v>
      </c>
      <c r="AX246" s="14" t="s">
        <v>80</v>
      </c>
      <c r="AY246" s="252" t="s">
        <v>120</v>
      </c>
    </row>
    <row r="247" s="14" customFormat="1">
      <c r="A247" s="14"/>
      <c r="B247" s="242"/>
      <c r="C247" s="243"/>
      <c r="D247" s="220" t="s">
        <v>168</v>
      </c>
      <c r="E247" s="244" t="s">
        <v>35</v>
      </c>
      <c r="F247" s="245" t="s">
        <v>326</v>
      </c>
      <c r="G247" s="243"/>
      <c r="H247" s="246">
        <v>-2.012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168</v>
      </c>
      <c r="AU247" s="252" t="s">
        <v>90</v>
      </c>
      <c r="AV247" s="14" t="s">
        <v>90</v>
      </c>
      <c r="AW247" s="14" t="s">
        <v>40</v>
      </c>
      <c r="AX247" s="14" t="s">
        <v>80</v>
      </c>
      <c r="AY247" s="252" t="s">
        <v>120</v>
      </c>
    </row>
    <row r="248" s="14" customFormat="1">
      <c r="A248" s="14"/>
      <c r="B248" s="242"/>
      <c r="C248" s="243"/>
      <c r="D248" s="220" t="s">
        <v>168</v>
      </c>
      <c r="E248" s="244" t="s">
        <v>35</v>
      </c>
      <c r="F248" s="245" t="s">
        <v>327</v>
      </c>
      <c r="G248" s="243"/>
      <c r="H248" s="246">
        <v>-2.8799999999999999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168</v>
      </c>
      <c r="AU248" s="252" t="s">
        <v>90</v>
      </c>
      <c r="AV248" s="14" t="s">
        <v>90</v>
      </c>
      <c r="AW248" s="14" t="s">
        <v>40</v>
      </c>
      <c r="AX248" s="14" t="s">
        <v>80</v>
      </c>
      <c r="AY248" s="252" t="s">
        <v>120</v>
      </c>
    </row>
    <row r="249" s="15" customFormat="1">
      <c r="A249" s="15"/>
      <c r="B249" s="253"/>
      <c r="C249" s="254"/>
      <c r="D249" s="220" t="s">
        <v>168</v>
      </c>
      <c r="E249" s="255" t="s">
        <v>35</v>
      </c>
      <c r="F249" s="256" t="s">
        <v>181</v>
      </c>
      <c r="G249" s="254"/>
      <c r="H249" s="257">
        <v>19.748000000000001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3" t="s">
        <v>168</v>
      </c>
      <c r="AU249" s="263" t="s">
        <v>90</v>
      </c>
      <c r="AV249" s="15" t="s">
        <v>144</v>
      </c>
      <c r="AW249" s="15" t="s">
        <v>40</v>
      </c>
      <c r="AX249" s="15" t="s">
        <v>88</v>
      </c>
      <c r="AY249" s="263" t="s">
        <v>120</v>
      </c>
    </row>
    <row r="250" s="12" customFormat="1" ht="22.8" customHeight="1">
      <c r="A250" s="12"/>
      <c r="B250" s="191"/>
      <c r="C250" s="192"/>
      <c r="D250" s="193" t="s">
        <v>79</v>
      </c>
      <c r="E250" s="205" t="s">
        <v>223</v>
      </c>
      <c r="F250" s="205" t="s">
        <v>328</v>
      </c>
      <c r="G250" s="192"/>
      <c r="H250" s="192"/>
      <c r="I250" s="195"/>
      <c r="J250" s="206">
        <f>BK250</f>
        <v>0</v>
      </c>
      <c r="K250" s="192"/>
      <c r="L250" s="197"/>
      <c r="M250" s="198"/>
      <c r="N250" s="199"/>
      <c r="O250" s="199"/>
      <c r="P250" s="200">
        <f>SUM(P251:P278)</f>
        <v>0</v>
      </c>
      <c r="Q250" s="199"/>
      <c r="R250" s="200">
        <f>SUM(R251:R278)</f>
        <v>0.20672940000000001</v>
      </c>
      <c r="S250" s="199"/>
      <c r="T250" s="201">
        <f>SUM(T251:T278)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2" t="s">
        <v>88</v>
      </c>
      <c r="AT250" s="203" t="s">
        <v>79</v>
      </c>
      <c r="AU250" s="203" t="s">
        <v>88</v>
      </c>
      <c r="AY250" s="202" t="s">
        <v>120</v>
      </c>
      <c r="BK250" s="204">
        <f>SUM(BK251:BK278)</f>
        <v>0</v>
      </c>
    </row>
    <row r="251" s="2" customFormat="1" ht="33" customHeight="1">
      <c r="A251" s="41"/>
      <c r="B251" s="42"/>
      <c r="C251" s="207" t="s">
        <v>329</v>
      </c>
      <c r="D251" s="207" t="s">
        <v>123</v>
      </c>
      <c r="E251" s="208" t="s">
        <v>330</v>
      </c>
      <c r="F251" s="209" t="s">
        <v>331</v>
      </c>
      <c r="G251" s="210" t="s">
        <v>210</v>
      </c>
      <c r="H251" s="211">
        <v>348</v>
      </c>
      <c r="I251" s="212"/>
      <c r="J251" s="213">
        <f>ROUND(I251*H251,2)</f>
        <v>0</v>
      </c>
      <c r="K251" s="209" t="s">
        <v>127</v>
      </c>
      <c r="L251" s="47"/>
      <c r="M251" s="214" t="s">
        <v>35</v>
      </c>
      <c r="N251" s="215" t="s">
        <v>51</v>
      </c>
      <c r="O251" s="87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8" t="s">
        <v>144</v>
      </c>
      <c r="AT251" s="218" t="s">
        <v>123</v>
      </c>
      <c r="AU251" s="218" t="s">
        <v>90</v>
      </c>
      <c r="AY251" s="19" t="s">
        <v>120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9" t="s">
        <v>88</v>
      </c>
      <c r="BK251" s="219">
        <f>ROUND(I251*H251,2)</f>
        <v>0</v>
      </c>
      <c r="BL251" s="19" t="s">
        <v>144</v>
      </c>
      <c r="BM251" s="218" t="s">
        <v>332</v>
      </c>
    </row>
    <row r="252" s="2" customFormat="1">
      <c r="A252" s="41"/>
      <c r="B252" s="42"/>
      <c r="C252" s="43"/>
      <c r="D252" s="220" t="s">
        <v>130</v>
      </c>
      <c r="E252" s="43"/>
      <c r="F252" s="221" t="s">
        <v>333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19" t="s">
        <v>130</v>
      </c>
      <c r="AU252" s="19" t="s">
        <v>90</v>
      </c>
    </row>
    <row r="253" s="2" customFormat="1">
      <c r="A253" s="41"/>
      <c r="B253" s="42"/>
      <c r="C253" s="43"/>
      <c r="D253" s="225" t="s">
        <v>131</v>
      </c>
      <c r="E253" s="43"/>
      <c r="F253" s="226" t="s">
        <v>334</v>
      </c>
      <c r="G253" s="43"/>
      <c r="H253" s="43"/>
      <c r="I253" s="222"/>
      <c r="J253" s="43"/>
      <c r="K253" s="43"/>
      <c r="L253" s="47"/>
      <c r="M253" s="223"/>
      <c r="N253" s="22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19" t="s">
        <v>131</v>
      </c>
      <c r="AU253" s="19" t="s">
        <v>90</v>
      </c>
    </row>
    <row r="254" s="13" customFormat="1">
      <c r="A254" s="13"/>
      <c r="B254" s="232"/>
      <c r="C254" s="233"/>
      <c r="D254" s="220" t="s">
        <v>168</v>
      </c>
      <c r="E254" s="234" t="s">
        <v>35</v>
      </c>
      <c r="F254" s="235" t="s">
        <v>169</v>
      </c>
      <c r="G254" s="233"/>
      <c r="H254" s="234" t="s">
        <v>35</v>
      </c>
      <c r="I254" s="236"/>
      <c r="J254" s="233"/>
      <c r="K254" s="233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168</v>
      </c>
      <c r="AU254" s="241" t="s">
        <v>90</v>
      </c>
      <c r="AV254" s="13" t="s">
        <v>88</v>
      </c>
      <c r="AW254" s="13" t="s">
        <v>40</v>
      </c>
      <c r="AX254" s="13" t="s">
        <v>80</v>
      </c>
      <c r="AY254" s="241" t="s">
        <v>120</v>
      </c>
    </row>
    <row r="255" s="14" customFormat="1">
      <c r="A255" s="14"/>
      <c r="B255" s="242"/>
      <c r="C255" s="243"/>
      <c r="D255" s="220" t="s">
        <v>168</v>
      </c>
      <c r="E255" s="244" t="s">
        <v>35</v>
      </c>
      <c r="F255" s="245" t="s">
        <v>335</v>
      </c>
      <c r="G255" s="243"/>
      <c r="H255" s="246">
        <v>348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168</v>
      </c>
      <c r="AU255" s="252" t="s">
        <v>90</v>
      </c>
      <c r="AV255" s="14" t="s">
        <v>90</v>
      </c>
      <c r="AW255" s="14" t="s">
        <v>40</v>
      </c>
      <c r="AX255" s="14" t="s">
        <v>88</v>
      </c>
      <c r="AY255" s="252" t="s">
        <v>120</v>
      </c>
    </row>
    <row r="256" s="2" customFormat="1" ht="24.15" customHeight="1">
      <c r="A256" s="41"/>
      <c r="B256" s="42"/>
      <c r="C256" s="264" t="s">
        <v>336</v>
      </c>
      <c r="D256" s="264" t="s">
        <v>288</v>
      </c>
      <c r="E256" s="265" t="s">
        <v>337</v>
      </c>
      <c r="F256" s="266" t="s">
        <v>338</v>
      </c>
      <c r="G256" s="267" t="s">
        <v>210</v>
      </c>
      <c r="H256" s="268">
        <v>353.22000000000003</v>
      </c>
      <c r="I256" s="269"/>
      <c r="J256" s="270">
        <f>ROUND(I256*H256,2)</f>
        <v>0</v>
      </c>
      <c r="K256" s="266" t="s">
        <v>127</v>
      </c>
      <c r="L256" s="271"/>
      <c r="M256" s="272" t="s">
        <v>35</v>
      </c>
      <c r="N256" s="273" t="s">
        <v>51</v>
      </c>
      <c r="O256" s="87"/>
      <c r="P256" s="216">
        <f>O256*H256</f>
        <v>0</v>
      </c>
      <c r="Q256" s="216">
        <v>0.00027</v>
      </c>
      <c r="R256" s="216">
        <f>Q256*H256</f>
        <v>0.095369400000000007</v>
      </c>
      <c r="S256" s="216">
        <v>0</v>
      </c>
      <c r="T256" s="21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8" t="s">
        <v>223</v>
      </c>
      <c r="AT256" s="218" t="s">
        <v>288</v>
      </c>
      <c r="AU256" s="218" t="s">
        <v>90</v>
      </c>
      <c r="AY256" s="19" t="s">
        <v>120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9" t="s">
        <v>88</v>
      </c>
      <c r="BK256" s="219">
        <f>ROUND(I256*H256,2)</f>
        <v>0</v>
      </c>
      <c r="BL256" s="19" t="s">
        <v>144</v>
      </c>
      <c r="BM256" s="218" t="s">
        <v>339</v>
      </c>
    </row>
    <row r="257" s="2" customFormat="1">
      <c r="A257" s="41"/>
      <c r="B257" s="42"/>
      <c r="C257" s="43"/>
      <c r="D257" s="220" t="s">
        <v>130</v>
      </c>
      <c r="E257" s="43"/>
      <c r="F257" s="221" t="s">
        <v>338</v>
      </c>
      <c r="G257" s="43"/>
      <c r="H257" s="43"/>
      <c r="I257" s="222"/>
      <c r="J257" s="43"/>
      <c r="K257" s="43"/>
      <c r="L257" s="47"/>
      <c r="M257" s="223"/>
      <c r="N257" s="22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19" t="s">
        <v>130</v>
      </c>
      <c r="AU257" s="19" t="s">
        <v>90</v>
      </c>
    </row>
    <row r="258" s="14" customFormat="1">
      <c r="A258" s="14"/>
      <c r="B258" s="242"/>
      <c r="C258" s="243"/>
      <c r="D258" s="220" t="s">
        <v>168</v>
      </c>
      <c r="E258" s="243"/>
      <c r="F258" s="245" t="s">
        <v>340</v>
      </c>
      <c r="G258" s="243"/>
      <c r="H258" s="246">
        <v>353.22000000000003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168</v>
      </c>
      <c r="AU258" s="252" t="s">
        <v>90</v>
      </c>
      <c r="AV258" s="14" t="s">
        <v>90</v>
      </c>
      <c r="AW258" s="14" t="s">
        <v>4</v>
      </c>
      <c r="AX258" s="14" t="s">
        <v>88</v>
      </c>
      <c r="AY258" s="252" t="s">
        <v>120</v>
      </c>
    </row>
    <row r="259" s="2" customFormat="1" ht="24.15" customHeight="1">
      <c r="A259" s="41"/>
      <c r="B259" s="42"/>
      <c r="C259" s="207" t="s">
        <v>341</v>
      </c>
      <c r="D259" s="207" t="s">
        <v>123</v>
      </c>
      <c r="E259" s="208" t="s">
        <v>342</v>
      </c>
      <c r="F259" s="209" t="s">
        <v>343</v>
      </c>
      <c r="G259" s="210" t="s">
        <v>210</v>
      </c>
      <c r="H259" s="211">
        <v>348</v>
      </c>
      <c r="I259" s="212"/>
      <c r="J259" s="213">
        <f>ROUND(I259*H259,2)</f>
        <v>0</v>
      </c>
      <c r="K259" s="209" t="s">
        <v>127</v>
      </c>
      <c r="L259" s="47"/>
      <c r="M259" s="214" t="s">
        <v>35</v>
      </c>
      <c r="N259" s="215" t="s">
        <v>51</v>
      </c>
      <c r="O259" s="87"/>
      <c r="P259" s="216">
        <f>O259*H259</f>
        <v>0</v>
      </c>
      <c r="Q259" s="216">
        <v>0</v>
      </c>
      <c r="R259" s="216">
        <f>Q259*H259</f>
        <v>0</v>
      </c>
      <c r="S259" s="216">
        <v>0</v>
      </c>
      <c r="T259" s="21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8" t="s">
        <v>144</v>
      </c>
      <c r="AT259" s="218" t="s">
        <v>123</v>
      </c>
      <c r="AU259" s="218" t="s">
        <v>90</v>
      </c>
      <c r="AY259" s="19" t="s">
        <v>120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9" t="s">
        <v>88</v>
      </c>
      <c r="BK259" s="219">
        <f>ROUND(I259*H259,2)</f>
        <v>0</v>
      </c>
      <c r="BL259" s="19" t="s">
        <v>144</v>
      </c>
      <c r="BM259" s="218" t="s">
        <v>344</v>
      </c>
    </row>
    <row r="260" s="2" customFormat="1">
      <c r="A260" s="41"/>
      <c r="B260" s="42"/>
      <c r="C260" s="43"/>
      <c r="D260" s="220" t="s">
        <v>130</v>
      </c>
      <c r="E260" s="43"/>
      <c r="F260" s="221" t="s">
        <v>343</v>
      </c>
      <c r="G260" s="43"/>
      <c r="H260" s="43"/>
      <c r="I260" s="222"/>
      <c r="J260" s="43"/>
      <c r="K260" s="43"/>
      <c r="L260" s="47"/>
      <c r="M260" s="223"/>
      <c r="N260" s="22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19" t="s">
        <v>130</v>
      </c>
      <c r="AU260" s="19" t="s">
        <v>90</v>
      </c>
    </row>
    <row r="261" s="2" customFormat="1">
      <c r="A261" s="41"/>
      <c r="B261" s="42"/>
      <c r="C261" s="43"/>
      <c r="D261" s="225" t="s">
        <v>131</v>
      </c>
      <c r="E261" s="43"/>
      <c r="F261" s="226" t="s">
        <v>345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19" t="s">
        <v>131</v>
      </c>
      <c r="AU261" s="19" t="s">
        <v>90</v>
      </c>
    </row>
    <row r="262" s="13" customFormat="1">
      <c r="A262" s="13"/>
      <c r="B262" s="232"/>
      <c r="C262" s="233"/>
      <c r="D262" s="220" t="s">
        <v>168</v>
      </c>
      <c r="E262" s="234" t="s">
        <v>35</v>
      </c>
      <c r="F262" s="235" t="s">
        <v>169</v>
      </c>
      <c r="G262" s="233"/>
      <c r="H262" s="234" t="s">
        <v>35</v>
      </c>
      <c r="I262" s="236"/>
      <c r="J262" s="233"/>
      <c r="K262" s="233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168</v>
      </c>
      <c r="AU262" s="241" t="s">
        <v>90</v>
      </c>
      <c r="AV262" s="13" t="s">
        <v>88</v>
      </c>
      <c r="AW262" s="13" t="s">
        <v>40</v>
      </c>
      <c r="AX262" s="13" t="s">
        <v>80</v>
      </c>
      <c r="AY262" s="241" t="s">
        <v>120</v>
      </c>
    </row>
    <row r="263" s="14" customFormat="1">
      <c r="A263" s="14"/>
      <c r="B263" s="242"/>
      <c r="C263" s="243"/>
      <c r="D263" s="220" t="s">
        <v>168</v>
      </c>
      <c r="E263" s="244" t="s">
        <v>35</v>
      </c>
      <c r="F263" s="245" t="s">
        <v>335</v>
      </c>
      <c r="G263" s="243"/>
      <c r="H263" s="246">
        <v>348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168</v>
      </c>
      <c r="AU263" s="252" t="s">
        <v>90</v>
      </c>
      <c r="AV263" s="14" t="s">
        <v>90</v>
      </c>
      <c r="AW263" s="14" t="s">
        <v>40</v>
      </c>
      <c r="AX263" s="14" t="s">
        <v>88</v>
      </c>
      <c r="AY263" s="252" t="s">
        <v>120</v>
      </c>
    </row>
    <row r="264" s="2" customFormat="1" ht="16.5" customHeight="1">
      <c r="A264" s="41"/>
      <c r="B264" s="42"/>
      <c r="C264" s="207" t="s">
        <v>346</v>
      </c>
      <c r="D264" s="207" t="s">
        <v>123</v>
      </c>
      <c r="E264" s="208" t="s">
        <v>347</v>
      </c>
      <c r="F264" s="209" t="s">
        <v>348</v>
      </c>
      <c r="G264" s="210" t="s">
        <v>210</v>
      </c>
      <c r="H264" s="211">
        <v>348</v>
      </c>
      <c r="I264" s="212"/>
      <c r="J264" s="213">
        <f>ROUND(I264*H264,2)</f>
        <v>0</v>
      </c>
      <c r="K264" s="209" t="s">
        <v>127</v>
      </c>
      <c r="L264" s="47"/>
      <c r="M264" s="214" t="s">
        <v>35</v>
      </c>
      <c r="N264" s="215" t="s">
        <v>51</v>
      </c>
      <c r="O264" s="87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8" t="s">
        <v>144</v>
      </c>
      <c r="AT264" s="218" t="s">
        <v>123</v>
      </c>
      <c r="AU264" s="218" t="s">
        <v>90</v>
      </c>
      <c r="AY264" s="19" t="s">
        <v>120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9" t="s">
        <v>88</v>
      </c>
      <c r="BK264" s="219">
        <f>ROUND(I264*H264,2)</f>
        <v>0</v>
      </c>
      <c r="BL264" s="19" t="s">
        <v>144</v>
      </c>
      <c r="BM264" s="218" t="s">
        <v>349</v>
      </c>
    </row>
    <row r="265" s="2" customFormat="1">
      <c r="A265" s="41"/>
      <c r="B265" s="42"/>
      <c r="C265" s="43"/>
      <c r="D265" s="220" t="s">
        <v>130</v>
      </c>
      <c r="E265" s="43"/>
      <c r="F265" s="221" t="s">
        <v>350</v>
      </c>
      <c r="G265" s="43"/>
      <c r="H265" s="43"/>
      <c r="I265" s="222"/>
      <c r="J265" s="43"/>
      <c r="K265" s="43"/>
      <c r="L265" s="47"/>
      <c r="M265" s="223"/>
      <c r="N265" s="22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19" t="s">
        <v>130</v>
      </c>
      <c r="AU265" s="19" t="s">
        <v>90</v>
      </c>
    </row>
    <row r="266" s="2" customFormat="1">
      <c r="A266" s="41"/>
      <c r="B266" s="42"/>
      <c r="C266" s="43"/>
      <c r="D266" s="225" t="s">
        <v>131</v>
      </c>
      <c r="E266" s="43"/>
      <c r="F266" s="226" t="s">
        <v>351</v>
      </c>
      <c r="G266" s="43"/>
      <c r="H266" s="43"/>
      <c r="I266" s="222"/>
      <c r="J266" s="43"/>
      <c r="K266" s="43"/>
      <c r="L266" s="47"/>
      <c r="M266" s="223"/>
      <c r="N266" s="22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19" t="s">
        <v>131</v>
      </c>
      <c r="AU266" s="19" t="s">
        <v>90</v>
      </c>
    </row>
    <row r="267" s="13" customFormat="1">
      <c r="A267" s="13"/>
      <c r="B267" s="232"/>
      <c r="C267" s="233"/>
      <c r="D267" s="220" t="s">
        <v>168</v>
      </c>
      <c r="E267" s="234" t="s">
        <v>35</v>
      </c>
      <c r="F267" s="235" t="s">
        <v>169</v>
      </c>
      <c r="G267" s="233"/>
      <c r="H267" s="234" t="s">
        <v>35</v>
      </c>
      <c r="I267" s="236"/>
      <c r="J267" s="233"/>
      <c r="K267" s="233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168</v>
      </c>
      <c r="AU267" s="241" t="s">
        <v>90</v>
      </c>
      <c r="AV267" s="13" t="s">
        <v>88</v>
      </c>
      <c r="AW267" s="13" t="s">
        <v>40</v>
      </c>
      <c r="AX267" s="13" t="s">
        <v>80</v>
      </c>
      <c r="AY267" s="241" t="s">
        <v>120</v>
      </c>
    </row>
    <row r="268" s="14" customFormat="1">
      <c r="A268" s="14"/>
      <c r="B268" s="242"/>
      <c r="C268" s="243"/>
      <c r="D268" s="220" t="s">
        <v>168</v>
      </c>
      <c r="E268" s="244" t="s">
        <v>35</v>
      </c>
      <c r="F268" s="245" t="s">
        <v>335</v>
      </c>
      <c r="G268" s="243"/>
      <c r="H268" s="246">
        <v>348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168</v>
      </c>
      <c r="AU268" s="252" t="s">
        <v>90</v>
      </c>
      <c r="AV268" s="14" t="s">
        <v>90</v>
      </c>
      <c r="AW268" s="14" t="s">
        <v>40</v>
      </c>
      <c r="AX268" s="14" t="s">
        <v>88</v>
      </c>
      <c r="AY268" s="252" t="s">
        <v>120</v>
      </c>
    </row>
    <row r="269" s="2" customFormat="1" ht="16.5" customHeight="1">
      <c r="A269" s="41"/>
      <c r="B269" s="42"/>
      <c r="C269" s="207" t="s">
        <v>352</v>
      </c>
      <c r="D269" s="207" t="s">
        <v>123</v>
      </c>
      <c r="E269" s="208" t="s">
        <v>353</v>
      </c>
      <c r="F269" s="209" t="s">
        <v>354</v>
      </c>
      <c r="G269" s="210" t="s">
        <v>210</v>
      </c>
      <c r="H269" s="211">
        <v>348</v>
      </c>
      <c r="I269" s="212"/>
      <c r="J269" s="213">
        <f>ROUND(I269*H269,2)</f>
        <v>0</v>
      </c>
      <c r="K269" s="209" t="s">
        <v>127</v>
      </c>
      <c r="L269" s="47"/>
      <c r="M269" s="214" t="s">
        <v>35</v>
      </c>
      <c r="N269" s="215" t="s">
        <v>51</v>
      </c>
      <c r="O269" s="87"/>
      <c r="P269" s="216">
        <f>O269*H269</f>
        <v>0</v>
      </c>
      <c r="Q269" s="216">
        <v>0.00019000000000000001</v>
      </c>
      <c r="R269" s="216">
        <f>Q269*H269</f>
        <v>0.066119999999999998</v>
      </c>
      <c r="S269" s="216">
        <v>0</v>
      </c>
      <c r="T269" s="21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144</v>
      </c>
      <c r="AT269" s="218" t="s">
        <v>123</v>
      </c>
      <c r="AU269" s="218" t="s">
        <v>90</v>
      </c>
      <c r="AY269" s="19" t="s">
        <v>120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19" t="s">
        <v>88</v>
      </c>
      <c r="BK269" s="219">
        <f>ROUND(I269*H269,2)</f>
        <v>0</v>
      </c>
      <c r="BL269" s="19" t="s">
        <v>144</v>
      </c>
      <c r="BM269" s="218" t="s">
        <v>355</v>
      </c>
    </row>
    <row r="270" s="2" customFormat="1">
      <c r="A270" s="41"/>
      <c r="B270" s="42"/>
      <c r="C270" s="43"/>
      <c r="D270" s="220" t="s">
        <v>130</v>
      </c>
      <c r="E270" s="43"/>
      <c r="F270" s="221" t="s">
        <v>356</v>
      </c>
      <c r="G270" s="43"/>
      <c r="H270" s="43"/>
      <c r="I270" s="222"/>
      <c r="J270" s="43"/>
      <c r="K270" s="43"/>
      <c r="L270" s="47"/>
      <c r="M270" s="223"/>
      <c r="N270" s="22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19" t="s">
        <v>130</v>
      </c>
      <c r="AU270" s="19" t="s">
        <v>90</v>
      </c>
    </row>
    <row r="271" s="2" customFormat="1">
      <c r="A271" s="41"/>
      <c r="B271" s="42"/>
      <c r="C271" s="43"/>
      <c r="D271" s="225" t="s">
        <v>131</v>
      </c>
      <c r="E271" s="43"/>
      <c r="F271" s="226" t="s">
        <v>357</v>
      </c>
      <c r="G271" s="43"/>
      <c r="H271" s="43"/>
      <c r="I271" s="222"/>
      <c r="J271" s="43"/>
      <c r="K271" s="43"/>
      <c r="L271" s="47"/>
      <c r="M271" s="223"/>
      <c r="N271" s="22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19" t="s">
        <v>131</v>
      </c>
      <c r="AU271" s="19" t="s">
        <v>90</v>
      </c>
    </row>
    <row r="272" s="13" customFormat="1">
      <c r="A272" s="13"/>
      <c r="B272" s="232"/>
      <c r="C272" s="233"/>
      <c r="D272" s="220" t="s">
        <v>168</v>
      </c>
      <c r="E272" s="234" t="s">
        <v>35</v>
      </c>
      <c r="F272" s="235" t="s">
        <v>169</v>
      </c>
      <c r="G272" s="233"/>
      <c r="H272" s="234" t="s">
        <v>35</v>
      </c>
      <c r="I272" s="236"/>
      <c r="J272" s="233"/>
      <c r="K272" s="233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168</v>
      </c>
      <c r="AU272" s="241" t="s">
        <v>90</v>
      </c>
      <c r="AV272" s="13" t="s">
        <v>88</v>
      </c>
      <c r="AW272" s="13" t="s">
        <v>40</v>
      </c>
      <c r="AX272" s="13" t="s">
        <v>80</v>
      </c>
      <c r="AY272" s="241" t="s">
        <v>120</v>
      </c>
    </row>
    <row r="273" s="14" customFormat="1">
      <c r="A273" s="14"/>
      <c r="B273" s="242"/>
      <c r="C273" s="243"/>
      <c r="D273" s="220" t="s">
        <v>168</v>
      </c>
      <c r="E273" s="244" t="s">
        <v>35</v>
      </c>
      <c r="F273" s="245" t="s">
        <v>335</v>
      </c>
      <c r="G273" s="243"/>
      <c r="H273" s="246">
        <v>348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168</v>
      </c>
      <c r="AU273" s="252" t="s">
        <v>90</v>
      </c>
      <c r="AV273" s="14" t="s">
        <v>90</v>
      </c>
      <c r="AW273" s="14" t="s">
        <v>40</v>
      </c>
      <c r="AX273" s="14" t="s">
        <v>88</v>
      </c>
      <c r="AY273" s="252" t="s">
        <v>120</v>
      </c>
    </row>
    <row r="274" s="2" customFormat="1" ht="24.15" customHeight="1">
      <c r="A274" s="41"/>
      <c r="B274" s="42"/>
      <c r="C274" s="207" t="s">
        <v>358</v>
      </c>
      <c r="D274" s="207" t="s">
        <v>123</v>
      </c>
      <c r="E274" s="208" t="s">
        <v>359</v>
      </c>
      <c r="F274" s="209" t="s">
        <v>360</v>
      </c>
      <c r="G274" s="210" t="s">
        <v>210</v>
      </c>
      <c r="H274" s="211">
        <v>348</v>
      </c>
      <c r="I274" s="212"/>
      <c r="J274" s="213">
        <f>ROUND(I274*H274,2)</f>
        <v>0</v>
      </c>
      <c r="K274" s="209" t="s">
        <v>127</v>
      </c>
      <c r="L274" s="47"/>
      <c r="M274" s="214" t="s">
        <v>35</v>
      </c>
      <c r="N274" s="215" t="s">
        <v>51</v>
      </c>
      <c r="O274" s="87"/>
      <c r="P274" s="216">
        <f>O274*H274</f>
        <v>0</v>
      </c>
      <c r="Q274" s="216">
        <v>0.00012999999999999999</v>
      </c>
      <c r="R274" s="216">
        <f>Q274*H274</f>
        <v>0.045239999999999995</v>
      </c>
      <c r="S274" s="216">
        <v>0</v>
      </c>
      <c r="T274" s="217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8" t="s">
        <v>144</v>
      </c>
      <c r="AT274" s="218" t="s">
        <v>123</v>
      </c>
      <c r="AU274" s="218" t="s">
        <v>90</v>
      </c>
      <c r="AY274" s="19" t="s">
        <v>120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19" t="s">
        <v>88</v>
      </c>
      <c r="BK274" s="219">
        <f>ROUND(I274*H274,2)</f>
        <v>0</v>
      </c>
      <c r="BL274" s="19" t="s">
        <v>144</v>
      </c>
      <c r="BM274" s="218" t="s">
        <v>361</v>
      </c>
    </row>
    <row r="275" s="2" customFormat="1">
      <c r="A275" s="41"/>
      <c r="B275" s="42"/>
      <c r="C275" s="43"/>
      <c r="D275" s="220" t="s">
        <v>130</v>
      </c>
      <c r="E275" s="43"/>
      <c r="F275" s="221" t="s">
        <v>362</v>
      </c>
      <c r="G275" s="43"/>
      <c r="H275" s="43"/>
      <c r="I275" s="222"/>
      <c r="J275" s="43"/>
      <c r="K275" s="43"/>
      <c r="L275" s="47"/>
      <c r="M275" s="223"/>
      <c r="N275" s="22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19" t="s">
        <v>130</v>
      </c>
      <c r="AU275" s="19" t="s">
        <v>90</v>
      </c>
    </row>
    <row r="276" s="2" customFormat="1">
      <c r="A276" s="41"/>
      <c r="B276" s="42"/>
      <c r="C276" s="43"/>
      <c r="D276" s="225" t="s">
        <v>131</v>
      </c>
      <c r="E276" s="43"/>
      <c r="F276" s="226" t="s">
        <v>363</v>
      </c>
      <c r="G276" s="43"/>
      <c r="H276" s="43"/>
      <c r="I276" s="222"/>
      <c r="J276" s="43"/>
      <c r="K276" s="43"/>
      <c r="L276" s="47"/>
      <c r="M276" s="223"/>
      <c r="N276" s="22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19" t="s">
        <v>131</v>
      </c>
      <c r="AU276" s="19" t="s">
        <v>90</v>
      </c>
    </row>
    <row r="277" s="13" customFormat="1">
      <c r="A277" s="13"/>
      <c r="B277" s="232"/>
      <c r="C277" s="233"/>
      <c r="D277" s="220" t="s">
        <v>168</v>
      </c>
      <c r="E277" s="234" t="s">
        <v>35</v>
      </c>
      <c r="F277" s="235" t="s">
        <v>169</v>
      </c>
      <c r="G277" s="233"/>
      <c r="H277" s="234" t="s">
        <v>35</v>
      </c>
      <c r="I277" s="236"/>
      <c r="J277" s="233"/>
      <c r="K277" s="233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168</v>
      </c>
      <c r="AU277" s="241" t="s">
        <v>90</v>
      </c>
      <c r="AV277" s="13" t="s">
        <v>88</v>
      </c>
      <c r="AW277" s="13" t="s">
        <v>40</v>
      </c>
      <c r="AX277" s="13" t="s">
        <v>80</v>
      </c>
      <c r="AY277" s="241" t="s">
        <v>120</v>
      </c>
    </row>
    <row r="278" s="14" customFormat="1">
      <c r="A278" s="14"/>
      <c r="B278" s="242"/>
      <c r="C278" s="243"/>
      <c r="D278" s="220" t="s">
        <v>168</v>
      </c>
      <c r="E278" s="244" t="s">
        <v>35</v>
      </c>
      <c r="F278" s="245" t="s">
        <v>335</v>
      </c>
      <c r="G278" s="243"/>
      <c r="H278" s="246">
        <v>348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168</v>
      </c>
      <c r="AU278" s="252" t="s">
        <v>90</v>
      </c>
      <c r="AV278" s="14" t="s">
        <v>90</v>
      </c>
      <c r="AW278" s="14" t="s">
        <v>40</v>
      </c>
      <c r="AX278" s="14" t="s">
        <v>88</v>
      </c>
      <c r="AY278" s="252" t="s">
        <v>120</v>
      </c>
    </row>
    <row r="279" s="12" customFormat="1" ht="22.8" customHeight="1">
      <c r="A279" s="12"/>
      <c r="B279" s="191"/>
      <c r="C279" s="192"/>
      <c r="D279" s="193" t="s">
        <v>79</v>
      </c>
      <c r="E279" s="205" t="s">
        <v>364</v>
      </c>
      <c r="F279" s="205" t="s">
        <v>365</v>
      </c>
      <c r="G279" s="192"/>
      <c r="H279" s="192"/>
      <c r="I279" s="195"/>
      <c r="J279" s="206">
        <f>BK279</f>
        <v>0</v>
      </c>
      <c r="K279" s="192"/>
      <c r="L279" s="197"/>
      <c r="M279" s="198"/>
      <c r="N279" s="199"/>
      <c r="O279" s="199"/>
      <c r="P279" s="200">
        <f>SUM(P280:P285)</f>
        <v>0</v>
      </c>
      <c r="Q279" s="199"/>
      <c r="R279" s="200">
        <f>SUM(R280:R285)</f>
        <v>0</v>
      </c>
      <c r="S279" s="199"/>
      <c r="T279" s="201">
        <f>SUM(T280:T285)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2" t="s">
        <v>88</v>
      </c>
      <c r="AT279" s="203" t="s">
        <v>79</v>
      </c>
      <c r="AU279" s="203" t="s">
        <v>88</v>
      </c>
      <c r="AY279" s="202" t="s">
        <v>120</v>
      </c>
      <c r="BK279" s="204">
        <f>SUM(BK280:BK285)</f>
        <v>0</v>
      </c>
    </row>
    <row r="280" s="2" customFormat="1" ht="24.15" customHeight="1">
      <c r="A280" s="41"/>
      <c r="B280" s="42"/>
      <c r="C280" s="207" t="s">
        <v>366</v>
      </c>
      <c r="D280" s="207" t="s">
        <v>123</v>
      </c>
      <c r="E280" s="208" t="s">
        <v>367</v>
      </c>
      <c r="F280" s="209" t="s">
        <v>368</v>
      </c>
      <c r="G280" s="210" t="s">
        <v>257</v>
      </c>
      <c r="H280" s="211">
        <v>132.137</v>
      </c>
      <c r="I280" s="212"/>
      <c r="J280" s="213">
        <f>ROUND(I280*H280,2)</f>
        <v>0</v>
      </c>
      <c r="K280" s="209" t="s">
        <v>127</v>
      </c>
      <c r="L280" s="47"/>
      <c r="M280" s="214" t="s">
        <v>35</v>
      </c>
      <c r="N280" s="215" t="s">
        <v>51</v>
      </c>
      <c r="O280" s="87"/>
      <c r="P280" s="216">
        <f>O280*H280</f>
        <v>0</v>
      </c>
      <c r="Q280" s="216">
        <v>0</v>
      </c>
      <c r="R280" s="216">
        <f>Q280*H280</f>
        <v>0</v>
      </c>
      <c r="S280" s="216">
        <v>0</v>
      </c>
      <c r="T280" s="217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8" t="s">
        <v>144</v>
      </c>
      <c r="AT280" s="218" t="s">
        <v>123</v>
      </c>
      <c r="AU280" s="218" t="s">
        <v>90</v>
      </c>
      <c r="AY280" s="19" t="s">
        <v>120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9" t="s">
        <v>88</v>
      </c>
      <c r="BK280" s="219">
        <f>ROUND(I280*H280,2)</f>
        <v>0</v>
      </c>
      <c r="BL280" s="19" t="s">
        <v>144</v>
      </c>
      <c r="BM280" s="218" t="s">
        <v>369</v>
      </c>
    </row>
    <row r="281" s="2" customFormat="1">
      <c r="A281" s="41"/>
      <c r="B281" s="42"/>
      <c r="C281" s="43"/>
      <c r="D281" s="220" t="s">
        <v>130</v>
      </c>
      <c r="E281" s="43"/>
      <c r="F281" s="221" t="s">
        <v>370</v>
      </c>
      <c r="G281" s="43"/>
      <c r="H281" s="43"/>
      <c r="I281" s="222"/>
      <c r="J281" s="43"/>
      <c r="K281" s="43"/>
      <c r="L281" s="47"/>
      <c r="M281" s="223"/>
      <c r="N281" s="22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19" t="s">
        <v>130</v>
      </c>
      <c r="AU281" s="19" t="s">
        <v>90</v>
      </c>
    </row>
    <row r="282" s="2" customFormat="1">
      <c r="A282" s="41"/>
      <c r="B282" s="42"/>
      <c r="C282" s="43"/>
      <c r="D282" s="225" t="s">
        <v>131</v>
      </c>
      <c r="E282" s="43"/>
      <c r="F282" s="226" t="s">
        <v>371</v>
      </c>
      <c r="G282" s="43"/>
      <c r="H282" s="43"/>
      <c r="I282" s="222"/>
      <c r="J282" s="43"/>
      <c r="K282" s="43"/>
      <c r="L282" s="47"/>
      <c r="M282" s="223"/>
      <c r="N282" s="224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19" t="s">
        <v>131</v>
      </c>
      <c r="AU282" s="19" t="s">
        <v>90</v>
      </c>
    </row>
    <row r="283" s="2" customFormat="1" ht="33" customHeight="1">
      <c r="A283" s="41"/>
      <c r="B283" s="42"/>
      <c r="C283" s="207" t="s">
        <v>372</v>
      </c>
      <c r="D283" s="207" t="s">
        <v>123</v>
      </c>
      <c r="E283" s="208" t="s">
        <v>373</v>
      </c>
      <c r="F283" s="209" t="s">
        <v>374</v>
      </c>
      <c r="G283" s="210" t="s">
        <v>257</v>
      </c>
      <c r="H283" s="211">
        <v>132.137</v>
      </c>
      <c r="I283" s="212"/>
      <c r="J283" s="213">
        <f>ROUND(I283*H283,2)</f>
        <v>0</v>
      </c>
      <c r="K283" s="209" t="s">
        <v>127</v>
      </c>
      <c r="L283" s="47"/>
      <c r="M283" s="214" t="s">
        <v>35</v>
      </c>
      <c r="N283" s="215" t="s">
        <v>51</v>
      </c>
      <c r="O283" s="87"/>
      <c r="P283" s="216">
        <f>O283*H283</f>
        <v>0</v>
      </c>
      <c r="Q283" s="216">
        <v>0</v>
      </c>
      <c r="R283" s="216">
        <f>Q283*H283</f>
        <v>0</v>
      </c>
      <c r="S283" s="216">
        <v>0</v>
      </c>
      <c r="T283" s="21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8" t="s">
        <v>144</v>
      </c>
      <c r="AT283" s="218" t="s">
        <v>123</v>
      </c>
      <c r="AU283" s="218" t="s">
        <v>90</v>
      </c>
      <c r="AY283" s="19" t="s">
        <v>120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9" t="s">
        <v>88</v>
      </c>
      <c r="BK283" s="219">
        <f>ROUND(I283*H283,2)</f>
        <v>0</v>
      </c>
      <c r="BL283" s="19" t="s">
        <v>144</v>
      </c>
      <c r="BM283" s="218" t="s">
        <v>375</v>
      </c>
    </row>
    <row r="284" s="2" customFormat="1">
      <c r="A284" s="41"/>
      <c r="B284" s="42"/>
      <c r="C284" s="43"/>
      <c r="D284" s="220" t="s">
        <v>130</v>
      </c>
      <c r="E284" s="43"/>
      <c r="F284" s="221" t="s">
        <v>376</v>
      </c>
      <c r="G284" s="43"/>
      <c r="H284" s="43"/>
      <c r="I284" s="222"/>
      <c r="J284" s="43"/>
      <c r="K284" s="43"/>
      <c r="L284" s="47"/>
      <c r="M284" s="223"/>
      <c r="N284" s="22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19" t="s">
        <v>130</v>
      </c>
      <c r="AU284" s="19" t="s">
        <v>90</v>
      </c>
    </row>
    <row r="285" s="2" customFormat="1">
      <c r="A285" s="41"/>
      <c r="B285" s="42"/>
      <c r="C285" s="43"/>
      <c r="D285" s="225" t="s">
        <v>131</v>
      </c>
      <c r="E285" s="43"/>
      <c r="F285" s="226" t="s">
        <v>377</v>
      </c>
      <c r="G285" s="43"/>
      <c r="H285" s="43"/>
      <c r="I285" s="222"/>
      <c r="J285" s="43"/>
      <c r="K285" s="43"/>
      <c r="L285" s="47"/>
      <c r="M285" s="223"/>
      <c r="N285" s="224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19" t="s">
        <v>131</v>
      </c>
      <c r="AU285" s="19" t="s">
        <v>90</v>
      </c>
    </row>
    <row r="286" s="12" customFormat="1" ht="25.92" customHeight="1">
      <c r="A286" s="12"/>
      <c r="B286" s="191"/>
      <c r="C286" s="192"/>
      <c r="D286" s="193" t="s">
        <v>79</v>
      </c>
      <c r="E286" s="194" t="s">
        <v>378</v>
      </c>
      <c r="F286" s="194" t="s">
        <v>379</v>
      </c>
      <c r="G286" s="192"/>
      <c r="H286" s="192"/>
      <c r="I286" s="195"/>
      <c r="J286" s="196">
        <f>BK286</f>
        <v>0</v>
      </c>
      <c r="K286" s="192"/>
      <c r="L286" s="197"/>
      <c r="M286" s="198"/>
      <c r="N286" s="199"/>
      <c r="O286" s="199"/>
      <c r="P286" s="200">
        <f>P287</f>
        <v>0</v>
      </c>
      <c r="Q286" s="199"/>
      <c r="R286" s="200">
        <f>R287</f>
        <v>0.081929999999999989</v>
      </c>
      <c r="S286" s="199"/>
      <c r="T286" s="201">
        <f>T287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2" t="s">
        <v>90</v>
      </c>
      <c r="AT286" s="203" t="s">
        <v>79</v>
      </c>
      <c r="AU286" s="203" t="s">
        <v>80</v>
      </c>
      <c r="AY286" s="202" t="s">
        <v>120</v>
      </c>
      <c r="BK286" s="204">
        <f>BK287</f>
        <v>0</v>
      </c>
    </row>
    <row r="287" s="12" customFormat="1" ht="22.8" customHeight="1">
      <c r="A287" s="12"/>
      <c r="B287" s="191"/>
      <c r="C287" s="192"/>
      <c r="D287" s="193" t="s">
        <v>79</v>
      </c>
      <c r="E287" s="205" t="s">
        <v>380</v>
      </c>
      <c r="F287" s="205" t="s">
        <v>381</v>
      </c>
      <c r="G287" s="192"/>
      <c r="H287" s="192"/>
      <c r="I287" s="195"/>
      <c r="J287" s="206">
        <f>BK287</f>
        <v>0</v>
      </c>
      <c r="K287" s="192"/>
      <c r="L287" s="197"/>
      <c r="M287" s="198"/>
      <c r="N287" s="199"/>
      <c r="O287" s="199"/>
      <c r="P287" s="200">
        <f>SUM(P288:P297)</f>
        <v>0</v>
      </c>
      <c r="Q287" s="199"/>
      <c r="R287" s="200">
        <f>SUM(R288:R297)</f>
        <v>0.081929999999999989</v>
      </c>
      <c r="S287" s="199"/>
      <c r="T287" s="201">
        <f>SUM(T288:T297)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2" t="s">
        <v>90</v>
      </c>
      <c r="AT287" s="203" t="s">
        <v>79</v>
      </c>
      <c r="AU287" s="203" t="s">
        <v>88</v>
      </c>
      <c r="AY287" s="202" t="s">
        <v>120</v>
      </c>
      <c r="BK287" s="204">
        <f>SUM(BK288:BK297)</f>
        <v>0</v>
      </c>
    </row>
    <row r="288" s="2" customFormat="1" ht="33" customHeight="1">
      <c r="A288" s="41"/>
      <c r="B288" s="42"/>
      <c r="C288" s="207" t="s">
        <v>382</v>
      </c>
      <c r="D288" s="207" t="s">
        <v>123</v>
      </c>
      <c r="E288" s="208" t="s">
        <v>383</v>
      </c>
      <c r="F288" s="209" t="s">
        <v>384</v>
      </c>
      <c r="G288" s="210" t="s">
        <v>385</v>
      </c>
      <c r="H288" s="211">
        <v>10</v>
      </c>
      <c r="I288" s="212"/>
      <c r="J288" s="213">
        <f>ROUND(I288*H288,2)</f>
        <v>0</v>
      </c>
      <c r="K288" s="209" t="s">
        <v>127</v>
      </c>
      <c r="L288" s="47"/>
      <c r="M288" s="214" t="s">
        <v>35</v>
      </c>
      <c r="N288" s="215" t="s">
        <v>51</v>
      </c>
      <c r="O288" s="87"/>
      <c r="P288" s="216">
        <f>O288*H288</f>
        <v>0</v>
      </c>
      <c r="Q288" s="216">
        <v>0.00125</v>
      </c>
      <c r="R288" s="216">
        <f>Q288*H288</f>
        <v>0.012500000000000001</v>
      </c>
      <c r="S288" s="216">
        <v>0</v>
      </c>
      <c r="T288" s="21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8" t="s">
        <v>287</v>
      </c>
      <c r="AT288" s="218" t="s">
        <v>123</v>
      </c>
      <c r="AU288" s="218" t="s">
        <v>90</v>
      </c>
      <c r="AY288" s="19" t="s">
        <v>120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9" t="s">
        <v>88</v>
      </c>
      <c r="BK288" s="219">
        <f>ROUND(I288*H288,2)</f>
        <v>0</v>
      </c>
      <c r="BL288" s="19" t="s">
        <v>287</v>
      </c>
      <c r="BM288" s="218" t="s">
        <v>386</v>
      </c>
    </row>
    <row r="289" s="2" customFormat="1">
      <c r="A289" s="41"/>
      <c r="B289" s="42"/>
      <c r="C289" s="43"/>
      <c r="D289" s="220" t="s">
        <v>130</v>
      </c>
      <c r="E289" s="43"/>
      <c r="F289" s="221" t="s">
        <v>387</v>
      </c>
      <c r="G289" s="43"/>
      <c r="H289" s="43"/>
      <c r="I289" s="222"/>
      <c r="J289" s="43"/>
      <c r="K289" s="43"/>
      <c r="L289" s="47"/>
      <c r="M289" s="223"/>
      <c r="N289" s="22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19" t="s">
        <v>130</v>
      </c>
      <c r="AU289" s="19" t="s">
        <v>90</v>
      </c>
    </row>
    <row r="290" s="2" customFormat="1">
      <c r="A290" s="41"/>
      <c r="B290" s="42"/>
      <c r="C290" s="43"/>
      <c r="D290" s="225" t="s">
        <v>131</v>
      </c>
      <c r="E290" s="43"/>
      <c r="F290" s="226" t="s">
        <v>388</v>
      </c>
      <c r="G290" s="43"/>
      <c r="H290" s="43"/>
      <c r="I290" s="222"/>
      <c r="J290" s="43"/>
      <c r="K290" s="43"/>
      <c r="L290" s="47"/>
      <c r="M290" s="223"/>
      <c r="N290" s="224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19" t="s">
        <v>131</v>
      </c>
      <c r="AU290" s="19" t="s">
        <v>90</v>
      </c>
    </row>
    <row r="291" s="2" customFormat="1" ht="16.5" customHeight="1">
      <c r="A291" s="41"/>
      <c r="B291" s="42"/>
      <c r="C291" s="207" t="s">
        <v>389</v>
      </c>
      <c r="D291" s="207" t="s">
        <v>123</v>
      </c>
      <c r="E291" s="208" t="s">
        <v>390</v>
      </c>
      <c r="F291" s="209" t="s">
        <v>391</v>
      </c>
      <c r="G291" s="210" t="s">
        <v>146</v>
      </c>
      <c r="H291" s="211">
        <v>9</v>
      </c>
      <c r="I291" s="212"/>
      <c r="J291" s="213">
        <f>ROUND(I291*H291,2)</f>
        <v>0</v>
      </c>
      <c r="K291" s="209" t="s">
        <v>127</v>
      </c>
      <c r="L291" s="47"/>
      <c r="M291" s="214" t="s">
        <v>35</v>
      </c>
      <c r="N291" s="215" t="s">
        <v>51</v>
      </c>
      <c r="O291" s="87"/>
      <c r="P291" s="216">
        <f>O291*H291</f>
        <v>0</v>
      </c>
      <c r="Q291" s="216">
        <v>0.0064999999999999997</v>
      </c>
      <c r="R291" s="216">
        <f>Q291*H291</f>
        <v>0.058499999999999996</v>
      </c>
      <c r="S291" s="216">
        <v>0</v>
      </c>
      <c r="T291" s="217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8" t="s">
        <v>287</v>
      </c>
      <c r="AT291" s="218" t="s">
        <v>123</v>
      </c>
      <c r="AU291" s="218" t="s">
        <v>90</v>
      </c>
      <c r="AY291" s="19" t="s">
        <v>120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9" t="s">
        <v>88</v>
      </c>
      <c r="BK291" s="219">
        <f>ROUND(I291*H291,2)</f>
        <v>0</v>
      </c>
      <c r="BL291" s="19" t="s">
        <v>287</v>
      </c>
      <c r="BM291" s="218" t="s">
        <v>392</v>
      </c>
    </row>
    <row r="292" s="2" customFormat="1">
      <c r="A292" s="41"/>
      <c r="B292" s="42"/>
      <c r="C292" s="43"/>
      <c r="D292" s="220" t="s">
        <v>130</v>
      </c>
      <c r="E292" s="43"/>
      <c r="F292" s="221" t="s">
        <v>393</v>
      </c>
      <c r="G292" s="43"/>
      <c r="H292" s="43"/>
      <c r="I292" s="222"/>
      <c r="J292" s="43"/>
      <c r="K292" s="43"/>
      <c r="L292" s="47"/>
      <c r="M292" s="223"/>
      <c r="N292" s="224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19" t="s">
        <v>130</v>
      </c>
      <c r="AU292" s="19" t="s">
        <v>90</v>
      </c>
    </row>
    <row r="293" s="2" customFormat="1">
      <c r="A293" s="41"/>
      <c r="B293" s="42"/>
      <c r="C293" s="43"/>
      <c r="D293" s="225" t="s">
        <v>131</v>
      </c>
      <c r="E293" s="43"/>
      <c r="F293" s="226" t="s">
        <v>394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19" t="s">
        <v>131</v>
      </c>
      <c r="AU293" s="19" t="s">
        <v>90</v>
      </c>
    </row>
    <row r="294" s="2" customFormat="1" ht="16.5" customHeight="1">
      <c r="A294" s="41"/>
      <c r="B294" s="42"/>
      <c r="C294" s="207" t="s">
        <v>395</v>
      </c>
      <c r="D294" s="207" t="s">
        <v>123</v>
      </c>
      <c r="E294" s="208" t="s">
        <v>396</v>
      </c>
      <c r="F294" s="209" t="s">
        <v>397</v>
      </c>
      <c r="G294" s="210" t="s">
        <v>146</v>
      </c>
      <c r="H294" s="211">
        <v>1</v>
      </c>
      <c r="I294" s="212"/>
      <c r="J294" s="213">
        <f>ROUND(I294*H294,2)</f>
        <v>0</v>
      </c>
      <c r="K294" s="209" t="s">
        <v>127</v>
      </c>
      <c r="L294" s="47"/>
      <c r="M294" s="214" t="s">
        <v>35</v>
      </c>
      <c r="N294" s="215" t="s">
        <v>51</v>
      </c>
      <c r="O294" s="87"/>
      <c r="P294" s="216">
        <f>O294*H294</f>
        <v>0</v>
      </c>
      <c r="Q294" s="216">
        <v>0.010930000000000001</v>
      </c>
      <c r="R294" s="216">
        <f>Q294*H294</f>
        <v>0.010930000000000001</v>
      </c>
      <c r="S294" s="216">
        <v>0</v>
      </c>
      <c r="T294" s="217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8" t="s">
        <v>287</v>
      </c>
      <c r="AT294" s="218" t="s">
        <v>123</v>
      </c>
      <c r="AU294" s="218" t="s">
        <v>90</v>
      </c>
      <c r="AY294" s="19" t="s">
        <v>120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19" t="s">
        <v>88</v>
      </c>
      <c r="BK294" s="219">
        <f>ROUND(I294*H294,2)</f>
        <v>0</v>
      </c>
      <c r="BL294" s="19" t="s">
        <v>287</v>
      </c>
      <c r="BM294" s="218" t="s">
        <v>398</v>
      </c>
    </row>
    <row r="295" s="2" customFormat="1">
      <c r="A295" s="41"/>
      <c r="B295" s="42"/>
      <c r="C295" s="43"/>
      <c r="D295" s="220" t="s">
        <v>130</v>
      </c>
      <c r="E295" s="43"/>
      <c r="F295" s="221" t="s">
        <v>399</v>
      </c>
      <c r="G295" s="43"/>
      <c r="H295" s="43"/>
      <c r="I295" s="222"/>
      <c r="J295" s="43"/>
      <c r="K295" s="43"/>
      <c r="L295" s="47"/>
      <c r="M295" s="223"/>
      <c r="N295" s="224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19" t="s">
        <v>130</v>
      </c>
      <c r="AU295" s="19" t="s">
        <v>90</v>
      </c>
    </row>
    <row r="296" s="2" customFormat="1">
      <c r="A296" s="41"/>
      <c r="B296" s="42"/>
      <c r="C296" s="43"/>
      <c r="D296" s="225" t="s">
        <v>131</v>
      </c>
      <c r="E296" s="43"/>
      <c r="F296" s="226" t="s">
        <v>400</v>
      </c>
      <c r="G296" s="43"/>
      <c r="H296" s="43"/>
      <c r="I296" s="222"/>
      <c r="J296" s="43"/>
      <c r="K296" s="43"/>
      <c r="L296" s="47"/>
      <c r="M296" s="223"/>
      <c r="N296" s="224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19" t="s">
        <v>131</v>
      </c>
      <c r="AU296" s="19" t="s">
        <v>90</v>
      </c>
    </row>
    <row r="297" s="14" customFormat="1">
      <c r="A297" s="14"/>
      <c r="B297" s="242"/>
      <c r="C297" s="243"/>
      <c r="D297" s="220" t="s">
        <v>168</v>
      </c>
      <c r="E297" s="244" t="s">
        <v>35</v>
      </c>
      <c r="F297" s="245" t="s">
        <v>401</v>
      </c>
      <c r="G297" s="243"/>
      <c r="H297" s="246">
        <v>1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168</v>
      </c>
      <c r="AU297" s="252" t="s">
        <v>90</v>
      </c>
      <c r="AV297" s="14" t="s">
        <v>90</v>
      </c>
      <c r="AW297" s="14" t="s">
        <v>40</v>
      </c>
      <c r="AX297" s="14" t="s">
        <v>88</v>
      </c>
      <c r="AY297" s="252" t="s">
        <v>120</v>
      </c>
    </row>
    <row r="298" s="12" customFormat="1" ht="25.92" customHeight="1">
      <c r="A298" s="12"/>
      <c r="B298" s="191"/>
      <c r="C298" s="192"/>
      <c r="D298" s="193" t="s">
        <v>79</v>
      </c>
      <c r="E298" s="194" t="s">
        <v>85</v>
      </c>
      <c r="F298" s="194" t="s">
        <v>86</v>
      </c>
      <c r="G298" s="192"/>
      <c r="H298" s="192"/>
      <c r="I298" s="195"/>
      <c r="J298" s="196">
        <f>BK298</f>
        <v>0</v>
      </c>
      <c r="K298" s="192"/>
      <c r="L298" s="197"/>
      <c r="M298" s="198"/>
      <c r="N298" s="199"/>
      <c r="O298" s="199"/>
      <c r="P298" s="200">
        <f>P299</f>
        <v>0</v>
      </c>
      <c r="Q298" s="199"/>
      <c r="R298" s="200">
        <f>R299</f>
        <v>0</v>
      </c>
      <c r="S298" s="199"/>
      <c r="T298" s="201">
        <f>T299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2" t="s">
        <v>119</v>
      </c>
      <c r="AT298" s="203" t="s">
        <v>79</v>
      </c>
      <c r="AU298" s="203" t="s">
        <v>80</v>
      </c>
      <c r="AY298" s="202" t="s">
        <v>120</v>
      </c>
      <c r="BK298" s="204">
        <f>BK299</f>
        <v>0</v>
      </c>
    </row>
    <row r="299" s="12" customFormat="1" ht="22.8" customHeight="1">
      <c r="A299" s="12"/>
      <c r="B299" s="191"/>
      <c r="C299" s="192"/>
      <c r="D299" s="193" t="s">
        <v>79</v>
      </c>
      <c r="E299" s="205" t="s">
        <v>121</v>
      </c>
      <c r="F299" s="205" t="s">
        <v>122</v>
      </c>
      <c r="G299" s="192"/>
      <c r="H299" s="192"/>
      <c r="I299" s="195"/>
      <c r="J299" s="206">
        <f>BK299</f>
        <v>0</v>
      </c>
      <c r="K299" s="192"/>
      <c r="L299" s="197"/>
      <c r="M299" s="198"/>
      <c r="N299" s="199"/>
      <c r="O299" s="199"/>
      <c r="P299" s="200">
        <f>SUM(P300:P304)</f>
        <v>0</v>
      </c>
      <c r="Q299" s="199"/>
      <c r="R299" s="200">
        <f>SUM(R300:R304)</f>
        <v>0</v>
      </c>
      <c r="S299" s="199"/>
      <c r="T299" s="201">
        <f>SUM(T300:T304)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2" t="s">
        <v>119</v>
      </c>
      <c r="AT299" s="203" t="s">
        <v>79</v>
      </c>
      <c r="AU299" s="203" t="s">
        <v>88</v>
      </c>
      <c r="AY299" s="202" t="s">
        <v>120</v>
      </c>
      <c r="BK299" s="204">
        <f>SUM(BK300:BK304)</f>
        <v>0</v>
      </c>
    </row>
    <row r="300" s="2" customFormat="1" ht="16.5" customHeight="1">
      <c r="A300" s="41"/>
      <c r="B300" s="42"/>
      <c r="C300" s="207" t="s">
        <v>402</v>
      </c>
      <c r="D300" s="207" t="s">
        <v>123</v>
      </c>
      <c r="E300" s="208" t="s">
        <v>403</v>
      </c>
      <c r="F300" s="209" t="s">
        <v>404</v>
      </c>
      <c r="G300" s="210" t="s">
        <v>405</v>
      </c>
      <c r="H300" s="211">
        <v>0.38600000000000001</v>
      </c>
      <c r="I300" s="212"/>
      <c r="J300" s="213">
        <f>ROUND(I300*H300,2)</f>
        <v>0</v>
      </c>
      <c r="K300" s="209" t="s">
        <v>127</v>
      </c>
      <c r="L300" s="47"/>
      <c r="M300" s="214" t="s">
        <v>35</v>
      </c>
      <c r="N300" s="215" t="s">
        <v>51</v>
      </c>
      <c r="O300" s="87"/>
      <c r="P300" s="216">
        <f>O300*H300</f>
        <v>0</v>
      </c>
      <c r="Q300" s="216">
        <v>0</v>
      </c>
      <c r="R300" s="216">
        <f>Q300*H300</f>
        <v>0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128</v>
      </c>
      <c r="AT300" s="218" t="s">
        <v>123</v>
      </c>
      <c r="AU300" s="218" t="s">
        <v>90</v>
      </c>
      <c r="AY300" s="19" t="s">
        <v>120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9" t="s">
        <v>88</v>
      </c>
      <c r="BK300" s="219">
        <f>ROUND(I300*H300,2)</f>
        <v>0</v>
      </c>
      <c r="BL300" s="19" t="s">
        <v>128</v>
      </c>
      <c r="BM300" s="218" t="s">
        <v>406</v>
      </c>
    </row>
    <row r="301" s="2" customFormat="1">
      <c r="A301" s="41"/>
      <c r="B301" s="42"/>
      <c r="C301" s="43"/>
      <c r="D301" s="220" t="s">
        <v>130</v>
      </c>
      <c r="E301" s="43"/>
      <c r="F301" s="221" t="s">
        <v>404</v>
      </c>
      <c r="G301" s="43"/>
      <c r="H301" s="43"/>
      <c r="I301" s="222"/>
      <c r="J301" s="43"/>
      <c r="K301" s="43"/>
      <c r="L301" s="47"/>
      <c r="M301" s="223"/>
      <c r="N301" s="22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19" t="s">
        <v>130</v>
      </c>
      <c r="AU301" s="19" t="s">
        <v>90</v>
      </c>
    </row>
    <row r="302" s="2" customFormat="1">
      <c r="A302" s="41"/>
      <c r="B302" s="42"/>
      <c r="C302" s="43"/>
      <c r="D302" s="225" t="s">
        <v>131</v>
      </c>
      <c r="E302" s="43"/>
      <c r="F302" s="226" t="s">
        <v>407</v>
      </c>
      <c r="G302" s="43"/>
      <c r="H302" s="43"/>
      <c r="I302" s="222"/>
      <c r="J302" s="43"/>
      <c r="K302" s="43"/>
      <c r="L302" s="47"/>
      <c r="M302" s="223"/>
      <c r="N302" s="22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19" t="s">
        <v>131</v>
      </c>
      <c r="AU302" s="19" t="s">
        <v>90</v>
      </c>
    </row>
    <row r="303" s="13" customFormat="1">
      <c r="A303" s="13"/>
      <c r="B303" s="232"/>
      <c r="C303" s="233"/>
      <c r="D303" s="220" t="s">
        <v>168</v>
      </c>
      <c r="E303" s="234" t="s">
        <v>35</v>
      </c>
      <c r="F303" s="235" t="s">
        <v>408</v>
      </c>
      <c r="G303" s="233"/>
      <c r="H303" s="234" t="s">
        <v>35</v>
      </c>
      <c r="I303" s="236"/>
      <c r="J303" s="233"/>
      <c r="K303" s="233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168</v>
      </c>
      <c r="AU303" s="241" t="s">
        <v>90</v>
      </c>
      <c r="AV303" s="13" t="s">
        <v>88</v>
      </c>
      <c r="AW303" s="13" t="s">
        <v>40</v>
      </c>
      <c r="AX303" s="13" t="s">
        <v>80</v>
      </c>
      <c r="AY303" s="241" t="s">
        <v>120</v>
      </c>
    </row>
    <row r="304" s="14" customFormat="1">
      <c r="A304" s="14"/>
      <c r="B304" s="242"/>
      <c r="C304" s="243"/>
      <c r="D304" s="220" t="s">
        <v>168</v>
      </c>
      <c r="E304" s="244" t="s">
        <v>35</v>
      </c>
      <c r="F304" s="245" t="s">
        <v>409</v>
      </c>
      <c r="G304" s="243"/>
      <c r="H304" s="246">
        <v>0.38600000000000001</v>
      </c>
      <c r="I304" s="247"/>
      <c r="J304" s="243"/>
      <c r="K304" s="243"/>
      <c r="L304" s="248"/>
      <c r="M304" s="274"/>
      <c r="N304" s="275"/>
      <c r="O304" s="275"/>
      <c r="P304" s="275"/>
      <c r="Q304" s="275"/>
      <c r="R304" s="275"/>
      <c r="S304" s="275"/>
      <c r="T304" s="27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168</v>
      </c>
      <c r="AU304" s="252" t="s">
        <v>90</v>
      </c>
      <c r="AV304" s="14" t="s">
        <v>90</v>
      </c>
      <c r="AW304" s="14" t="s">
        <v>40</v>
      </c>
      <c r="AX304" s="14" t="s">
        <v>88</v>
      </c>
      <c r="AY304" s="252" t="s">
        <v>120</v>
      </c>
    </row>
    <row r="305" s="2" customFormat="1" ht="6.96" customHeight="1">
      <c r="A305" s="41"/>
      <c r="B305" s="62"/>
      <c r="C305" s="63"/>
      <c r="D305" s="63"/>
      <c r="E305" s="63"/>
      <c r="F305" s="63"/>
      <c r="G305" s="63"/>
      <c r="H305" s="63"/>
      <c r="I305" s="63"/>
      <c r="J305" s="63"/>
      <c r="K305" s="63"/>
      <c r="L305" s="47"/>
      <c r="M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</row>
  </sheetData>
  <sheetProtection sheet="1" autoFilter="0" formatColumns="0" formatRows="0" objects="1" scenarios="1" spinCount="100000" saltValue="/3K8I6f4L6GZAX/QsU71UA5w9/WyGh31o/gPr9tOS++CGzdirSJc8l8TsnguQ30HKkro0NcQASsR8KJE3B43pg==" hashValue="DUY3cdTiUN6y9YuN5EjSwNJpC7uj18JEtoyRxgVa3FgmyBW3wQSYQND9mCvaG3JEHRk0MSp8MDfVsuJRNHuWow==" algorithmName="SHA-512" password="FC2B"/>
  <autoFilter ref="C87:K30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5_01/111301111"/>
    <hyperlink ref="F98" r:id="rId2" display="https://podminky.urs.cz/item/CS_URS_2025_01/129001101"/>
    <hyperlink ref="F106" r:id="rId3" display="https://podminky.urs.cz/item/CS_URS_2025_01/131251100"/>
    <hyperlink ref="F111" r:id="rId4" display="https://podminky.urs.cz/item/CS_URS_2025_01/132212131"/>
    <hyperlink ref="F119" r:id="rId5" display="https://podminky.urs.cz/item/CS_URS_2025_01/132251103"/>
    <hyperlink ref="F134" r:id="rId6" display="https://podminky.urs.cz/item/CS_URS_2025_01/141720012"/>
    <hyperlink ref="F142" r:id="rId7" display="https://podminky.urs.cz/item/CS_URS_2025_01/162202111"/>
    <hyperlink ref="F147" r:id="rId8" display="https://podminky.urs.cz/item/CS_URS_2025_01/162651112"/>
    <hyperlink ref="F153" r:id="rId9" display="https://podminky.urs.cz/item/CS_URS_2025_01/162751117"/>
    <hyperlink ref="F163" r:id="rId10" display="https://podminky.urs.cz/item/CS_URS_2025_01/162751119"/>
    <hyperlink ref="F174" r:id="rId11" display="https://podminky.urs.cz/item/CS_URS_2025_01/167102111"/>
    <hyperlink ref="F179" r:id="rId12" display="https://podminky.urs.cz/item/CS_URS_2025_01/171201231"/>
    <hyperlink ref="F190" r:id="rId13" display="https://podminky.urs.cz/item/CS_URS_2025_01/174111101"/>
    <hyperlink ref="F200" r:id="rId14" display="https://podminky.urs.cz/item/CS_URS_2025_01/174151101"/>
    <hyperlink ref="F210" r:id="rId15" display="https://podminky.urs.cz/item/CS_URS_2025_01/175111101"/>
    <hyperlink ref="F218" r:id="rId16" display="https://podminky.urs.cz/item/CS_URS_2025_01/175151101"/>
    <hyperlink ref="F233" r:id="rId17" display="https://podminky.urs.cz/item/CS_URS_2025_01/181411151"/>
    <hyperlink ref="F242" r:id="rId18" display="https://podminky.urs.cz/item/CS_URS_2025_01/451573111"/>
    <hyperlink ref="F253" r:id="rId19" display="https://podminky.urs.cz/item/CS_URS_2025_01/871164201"/>
    <hyperlink ref="F261" r:id="rId20" display="https://podminky.urs.cz/item/CS_URS_2025_01/892233122"/>
    <hyperlink ref="F266" r:id="rId21" display="https://podminky.urs.cz/item/CS_URS_2025_01/892241111"/>
    <hyperlink ref="F271" r:id="rId22" display="https://podminky.urs.cz/item/CS_URS_2025_01/899721111"/>
    <hyperlink ref="F276" r:id="rId23" display="https://podminky.urs.cz/item/CS_URS_2025_01/899722114"/>
    <hyperlink ref="F282" r:id="rId24" display="https://podminky.urs.cz/item/CS_URS_2025_01/998276101"/>
    <hyperlink ref="F285" r:id="rId25" display="https://podminky.urs.cz/item/CS_URS_2025_01/998276124"/>
    <hyperlink ref="F290" r:id="rId26" display="https://podminky.urs.cz/item/CS_URS_2025_01/722263206"/>
    <hyperlink ref="F293" r:id="rId27" display="https://podminky.urs.cz/item/CS_URS_2025_01/722270103"/>
    <hyperlink ref="F296" r:id="rId28" display="https://podminky.urs.cz/item/CS_URS_2025_01/722270105"/>
    <hyperlink ref="F302" r:id="rId29" display="https://podminky.urs.cz/item/CS_URS_2025_01/0122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90</v>
      </c>
    </row>
    <row r="4" s="1" customFormat="1" ht="24.96" customHeight="1">
      <c r="B4" s="22"/>
      <c r="D4" s="133" t="s">
        <v>97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Přípojka vody a NN pro multif. připoj. body v ul. Masarykova. ML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98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410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35</v>
      </c>
      <c r="G11" s="41"/>
      <c r="H11" s="41"/>
      <c r="I11" s="135" t="s">
        <v>20</v>
      </c>
      <c r="J11" s="139" t="s">
        <v>35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10. 9. 2025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35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36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38</v>
      </c>
      <c r="E20" s="41"/>
      <c r="F20" s="41"/>
      <c r="G20" s="41"/>
      <c r="H20" s="41"/>
      <c r="I20" s="135" t="s">
        <v>31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39</v>
      </c>
      <c r="F21" s="41"/>
      <c r="G21" s="41"/>
      <c r="H21" s="41"/>
      <c r="I21" s="135" t="s">
        <v>34</v>
      </c>
      <c r="J21" s="139" t="s">
        <v>35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41</v>
      </c>
      <c r="E23" s="41"/>
      <c r="F23" s="41"/>
      <c r="G23" s="41"/>
      <c r="H23" s="41"/>
      <c r="I23" s="135" t="s">
        <v>31</v>
      </c>
      <c r="J23" s="139" t="str">
        <f>IF('Rekapitulace stavby'!AN19="","",'Rekapitulace stavby'!AN19)</f>
        <v>04883632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>Jakub Vilingr</v>
      </c>
      <c r="F24" s="41"/>
      <c r="G24" s="41"/>
      <c r="H24" s="41"/>
      <c r="I24" s="135" t="s">
        <v>34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44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41"/>
      <c r="B27" s="142"/>
      <c r="C27" s="141"/>
      <c r="D27" s="141"/>
      <c r="E27" s="143" t="s">
        <v>45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46</v>
      </c>
      <c r="E30" s="41"/>
      <c r="F30" s="41"/>
      <c r="G30" s="41"/>
      <c r="H30" s="41"/>
      <c r="I30" s="41"/>
      <c r="J30" s="147">
        <f>ROUND(J84,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48</v>
      </c>
      <c r="G32" s="41"/>
      <c r="H32" s="41"/>
      <c r="I32" s="148" t="s">
        <v>47</v>
      </c>
      <c r="J32" s="148" t="s">
        <v>49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50</v>
      </c>
      <c r="E33" s="135" t="s">
        <v>51</v>
      </c>
      <c r="F33" s="150">
        <f>ROUND((SUM(BE84:BE171)),  2)</f>
        <v>0</v>
      </c>
      <c r="G33" s="41"/>
      <c r="H33" s="41"/>
      <c r="I33" s="151">
        <v>0.20999999999999999</v>
      </c>
      <c r="J33" s="150">
        <f>ROUND(((SUM(BE84:BE171))*I33),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52</v>
      </c>
      <c r="F34" s="150">
        <f>ROUND((SUM(BF84:BF171)),  2)</f>
        <v>0</v>
      </c>
      <c r="G34" s="41"/>
      <c r="H34" s="41"/>
      <c r="I34" s="151">
        <v>0.12</v>
      </c>
      <c r="J34" s="150">
        <f>ROUND(((SUM(BF84:BF171))*I34),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53</v>
      </c>
      <c r="F35" s="150">
        <f>ROUND((SUM(BG84:BG171)),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54</v>
      </c>
      <c r="F36" s="150">
        <f>ROUND((SUM(BH84:BH171)),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55</v>
      </c>
      <c r="F37" s="150">
        <f>ROUND((SUM(BI84:BI171)),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56</v>
      </c>
      <c r="E39" s="154"/>
      <c r="F39" s="154"/>
      <c r="G39" s="155" t="s">
        <v>57</v>
      </c>
      <c r="H39" s="156" t="s">
        <v>58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100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Přípojka vody a NN pro multif. připoj. body v ul. Masarykova. ML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98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EIS - Elektroinstalace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p.č. 73/1, 169, 78/1, k.ú. Mariánské Lázně</v>
      </c>
      <c r="G52" s="43"/>
      <c r="H52" s="43"/>
      <c r="I52" s="34" t="s">
        <v>24</v>
      </c>
      <c r="J52" s="75" t="str">
        <f>IF(J12="","",J12)</f>
        <v>10. 9. 2025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4" t="s">
        <v>30</v>
      </c>
      <c r="D54" s="43"/>
      <c r="E54" s="43"/>
      <c r="F54" s="29" t="str">
        <f>E15</f>
        <v>Město Mariánské Lázně</v>
      </c>
      <c r="G54" s="43"/>
      <c r="H54" s="43"/>
      <c r="I54" s="34" t="s">
        <v>38</v>
      </c>
      <c r="J54" s="39" t="str">
        <f>E21</f>
        <v>PK Beránek &amp; Hradil, Svobody 7/1, 350 02, Cheb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34" t="s">
        <v>41</v>
      </c>
      <c r="J55" s="39" t="str">
        <f>E24</f>
        <v>Jakub Vilingr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101</v>
      </c>
      <c r="D57" s="165"/>
      <c r="E57" s="165"/>
      <c r="F57" s="165"/>
      <c r="G57" s="165"/>
      <c r="H57" s="165"/>
      <c r="I57" s="165"/>
      <c r="J57" s="166" t="s">
        <v>102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78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103</v>
      </c>
    </row>
    <row r="60" s="9" customFormat="1" ht="24.96" customHeight="1">
      <c r="A60" s="9"/>
      <c r="B60" s="168"/>
      <c r="C60" s="169"/>
      <c r="D60" s="170" t="s">
        <v>157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411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8"/>
      <c r="C62" s="169"/>
      <c r="D62" s="170" t="s">
        <v>412</v>
      </c>
      <c r="E62" s="171"/>
      <c r="F62" s="171"/>
      <c r="G62" s="171"/>
      <c r="H62" s="171"/>
      <c r="I62" s="171"/>
      <c r="J62" s="172">
        <f>J103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413</v>
      </c>
      <c r="E63" s="177"/>
      <c r="F63" s="177"/>
      <c r="G63" s="177"/>
      <c r="H63" s="177"/>
      <c r="I63" s="177"/>
      <c r="J63" s="178">
        <f>J104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414</v>
      </c>
      <c r="E64" s="177"/>
      <c r="F64" s="177"/>
      <c r="G64" s="177"/>
      <c r="H64" s="177"/>
      <c r="I64" s="177"/>
      <c r="J64" s="178">
        <f>J118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5" t="s">
        <v>106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4" t="s">
        <v>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3" t="str">
        <f>E7</f>
        <v>Přípojka vody a NN pro multif. připoj. body v ul. Masarykova. ML</v>
      </c>
      <c r="F74" s="34"/>
      <c r="G74" s="34"/>
      <c r="H74" s="34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4" t="s">
        <v>98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EIS - Elektroinstalace</v>
      </c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22</v>
      </c>
      <c r="D78" s="43"/>
      <c r="E78" s="43"/>
      <c r="F78" s="29" t="str">
        <f>F12</f>
        <v>p.č. 73/1, 169, 78/1, k.ú. Mariánské Lázně</v>
      </c>
      <c r="G78" s="43"/>
      <c r="H78" s="43"/>
      <c r="I78" s="34" t="s">
        <v>24</v>
      </c>
      <c r="J78" s="75" t="str">
        <f>IF(J12="","",J12)</f>
        <v>10. 9. 2025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40.05" customHeight="1">
      <c r="A80" s="41"/>
      <c r="B80" s="42"/>
      <c r="C80" s="34" t="s">
        <v>30</v>
      </c>
      <c r="D80" s="43"/>
      <c r="E80" s="43"/>
      <c r="F80" s="29" t="str">
        <f>E15</f>
        <v>Město Mariánské Lázně</v>
      </c>
      <c r="G80" s="43"/>
      <c r="H80" s="43"/>
      <c r="I80" s="34" t="s">
        <v>38</v>
      </c>
      <c r="J80" s="39" t="str">
        <f>E21</f>
        <v>PK Beránek &amp; Hradil, Svobody 7/1, 350 02, Cheb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4" t="s">
        <v>36</v>
      </c>
      <c r="D81" s="43"/>
      <c r="E81" s="43"/>
      <c r="F81" s="29" t="str">
        <f>IF(E18="","",E18)</f>
        <v>Vyplň údaj</v>
      </c>
      <c r="G81" s="43"/>
      <c r="H81" s="43"/>
      <c r="I81" s="34" t="s">
        <v>41</v>
      </c>
      <c r="J81" s="39" t="str">
        <f>E24</f>
        <v>Jakub Vilingr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0"/>
      <c r="B83" s="181"/>
      <c r="C83" s="182" t="s">
        <v>107</v>
      </c>
      <c r="D83" s="183" t="s">
        <v>65</v>
      </c>
      <c r="E83" s="183" t="s">
        <v>61</v>
      </c>
      <c r="F83" s="183" t="s">
        <v>62</v>
      </c>
      <c r="G83" s="183" t="s">
        <v>108</v>
      </c>
      <c r="H83" s="183" t="s">
        <v>109</v>
      </c>
      <c r="I83" s="183" t="s">
        <v>110</v>
      </c>
      <c r="J83" s="183" t="s">
        <v>102</v>
      </c>
      <c r="K83" s="184" t="s">
        <v>111</v>
      </c>
      <c r="L83" s="185"/>
      <c r="M83" s="95" t="s">
        <v>35</v>
      </c>
      <c r="N83" s="96" t="s">
        <v>50</v>
      </c>
      <c r="O83" s="96" t="s">
        <v>112</v>
      </c>
      <c r="P83" s="96" t="s">
        <v>113</v>
      </c>
      <c r="Q83" s="96" t="s">
        <v>114</v>
      </c>
      <c r="R83" s="96" t="s">
        <v>115</v>
      </c>
      <c r="S83" s="96" t="s">
        <v>116</v>
      </c>
      <c r="T83" s="97" t="s">
        <v>117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1"/>
      <c r="B84" s="42"/>
      <c r="C84" s="102" t="s">
        <v>118</v>
      </c>
      <c r="D84" s="43"/>
      <c r="E84" s="43"/>
      <c r="F84" s="43"/>
      <c r="G84" s="43"/>
      <c r="H84" s="43"/>
      <c r="I84" s="43"/>
      <c r="J84" s="186">
        <f>BK84</f>
        <v>0</v>
      </c>
      <c r="K84" s="43"/>
      <c r="L84" s="47"/>
      <c r="M84" s="98"/>
      <c r="N84" s="187"/>
      <c r="O84" s="99"/>
      <c r="P84" s="188">
        <f>P85+P103</f>
        <v>0</v>
      </c>
      <c r="Q84" s="99"/>
      <c r="R84" s="188">
        <f>R85+R103</f>
        <v>3.2602082999999999</v>
      </c>
      <c r="S84" s="99"/>
      <c r="T84" s="189">
        <f>T85+T103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19" t="s">
        <v>79</v>
      </c>
      <c r="AU84" s="19" t="s">
        <v>103</v>
      </c>
      <c r="BK84" s="190">
        <f>BK85+BK103</f>
        <v>0</v>
      </c>
    </row>
    <row r="85" s="12" customFormat="1" ht="25.92" customHeight="1">
      <c r="A85" s="12"/>
      <c r="B85" s="191"/>
      <c r="C85" s="192"/>
      <c r="D85" s="193" t="s">
        <v>79</v>
      </c>
      <c r="E85" s="194" t="s">
        <v>378</v>
      </c>
      <c r="F85" s="194" t="s">
        <v>379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</f>
        <v>0</v>
      </c>
      <c r="Q85" s="199"/>
      <c r="R85" s="200">
        <f>R86</f>
        <v>0.70324799999999998</v>
      </c>
      <c r="S85" s="199"/>
      <c r="T85" s="201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90</v>
      </c>
      <c r="AT85" s="203" t="s">
        <v>79</v>
      </c>
      <c r="AU85" s="203" t="s">
        <v>80</v>
      </c>
      <c r="AY85" s="202" t="s">
        <v>120</v>
      </c>
      <c r="BK85" s="204">
        <f>BK86</f>
        <v>0</v>
      </c>
    </row>
    <row r="86" s="12" customFormat="1" ht="22.8" customHeight="1">
      <c r="A86" s="12"/>
      <c r="B86" s="191"/>
      <c r="C86" s="192"/>
      <c r="D86" s="193" t="s">
        <v>79</v>
      </c>
      <c r="E86" s="205" t="s">
        <v>415</v>
      </c>
      <c r="F86" s="205" t="s">
        <v>416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SUM(P87:P102)</f>
        <v>0</v>
      </c>
      <c r="Q86" s="199"/>
      <c r="R86" s="200">
        <f>SUM(R87:R102)</f>
        <v>0.70324799999999998</v>
      </c>
      <c r="S86" s="199"/>
      <c r="T86" s="201">
        <f>SUM(T87:T102)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90</v>
      </c>
      <c r="AT86" s="203" t="s">
        <v>79</v>
      </c>
      <c r="AU86" s="203" t="s">
        <v>88</v>
      </c>
      <c r="AY86" s="202" t="s">
        <v>120</v>
      </c>
      <c r="BK86" s="204">
        <f>SUM(BK87:BK102)</f>
        <v>0</v>
      </c>
    </row>
    <row r="87" s="2" customFormat="1" ht="24.15" customHeight="1">
      <c r="A87" s="41"/>
      <c r="B87" s="42"/>
      <c r="C87" s="207" t="s">
        <v>88</v>
      </c>
      <c r="D87" s="207" t="s">
        <v>123</v>
      </c>
      <c r="E87" s="208" t="s">
        <v>417</v>
      </c>
      <c r="F87" s="209" t="s">
        <v>418</v>
      </c>
      <c r="G87" s="210" t="s">
        <v>210</v>
      </c>
      <c r="H87" s="211">
        <v>416</v>
      </c>
      <c r="I87" s="212"/>
      <c r="J87" s="213">
        <f>ROUND(I87*H87,2)</f>
        <v>0</v>
      </c>
      <c r="K87" s="209" t="s">
        <v>127</v>
      </c>
      <c r="L87" s="47"/>
      <c r="M87" s="214" t="s">
        <v>35</v>
      </c>
      <c r="N87" s="215" t="s">
        <v>51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287</v>
      </c>
      <c r="AT87" s="218" t="s">
        <v>123</v>
      </c>
      <c r="AU87" s="218" t="s">
        <v>90</v>
      </c>
      <c r="AY87" s="19" t="s">
        <v>120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88</v>
      </c>
      <c r="BK87" s="219">
        <f>ROUND(I87*H87,2)</f>
        <v>0</v>
      </c>
      <c r="BL87" s="19" t="s">
        <v>287</v>
      </c>
      <c r="BM87" s="218" t="s">
        <v>419</v>
      </c>
    </row>
    <row r="88" s="2" customFormat="1">
      <c r="A88" s="41"/>
      <c r="B88" s="42"/>
      <c r="C88" s="43"/>
      <c r="D88" s="220" t="s">
        <v>130</v>
      </c>
      <c r="E88" s="43"/>
      <c r="F88" s="221" t="s">
        <v>420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130</v>
      </c>
      <c r="AU88" s="19" t="s">
        <v>90</v>
      </c>
    </row>
    <row r="89" s="2" customFormat="1">
      <c r="A89" s="41"/>
      <c r="B89" s="42"/>
      <c r="C89" s="43"/>
      <c r="D89" s="225" t="s">
        <v>131</v>
      </c>
      <c r="E89" s="43"/>
      <c r="F89" s="226" t="s">
        <v>421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131</v>
      </c>
      <c r="AU89" s="19" t="s">
        <v>90</v>
      </c>
    </row>
    <row r="90" s="14" customFormat="1">
      <c r="A90" s="14"/>
      <c r="B90" s="242"/>
      <c r="C90" s="243"/>
      <c r="D90" s="220" t="s">
        <v>168</v>
      </c>
      <c r="E90" s="244" t="s">
        <v>35</v>
      </c>
      <c r="F90" s="245" t="s">
        <v>422</v>
      </c>
      <c r="G90" s="243"/>
      <c r="H90" s="246">
        <v>416</v>
      </c>
      <c r="I90" s="247"/>
      <c r="J90" s="243"/>
      <c r="K90" s="243"/>
      <c r="L90" s="248"/>
      <c r="M90" s="249"/>
      <c r="N90" s="250"/>
      <c r="O90" s="250"/>
      <c r="P90" s="250"/>
      <c r="Q90" s="250"/>
      <c r="R90" s="250"/>
      <c r="S90" s="250"/>
      <c r="T90" s="251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2" t="s">
        <v>168</v>
      </c>
      <c r="AU90" s="252" t="s">
        <v>90</v>
      </c>
      <c r="AV90" s="14" t="s">
        <v>90</v>
      </c>
      <c r="AW90" s="14" t="s">
        <v>40</v>
      </c>
      <c r="AX90" s="14" t="s">
        <v>88</v>
      </c>
      <c r="AY90" s="252" t="s">
        <v>120</v>
      </c>
    </row>
    <row r="91" s="2" customFormat="1" ht="24.15" customHeight="1">
      <c r="A91" s="41"/>
      <c r="B91" s="42"/>
      <c r="C91" s="264" t="s">
        <v>90</v>
      </c>
      <c r="D91" s="264" t="s">
        <v>288</v>
      </c>
      <c r="E91" s="265" t="s">
        <v>423</v>
      </c>
      <c r="F91" s="266" t="s">
        <v>424</v>
      </c>
      <c r="G91" s="267" t="s">
        <v>210</v>
      </c>
      <c r="H91" s="268">
        <v>478.39999999999998</v>
      </c>
      <c r="I91" s="269"/>
      <c r="J91" s="270">
        <f>ROUND(I91*H91,2)</f>
        <v>0</v>
      </c>
      <c r="K91" s="266" t="s">
        <v>127</v>
      </c>
      <c r="L91" s="271"/>
      <c r="M91" s="272" t="s">
        <v>35</v>
      </c>
      <c r="N91" s="273" t="s">
        <v>51</v>
      </c>
      <c r="O91" s="87"/>
      <c r="P91" s="216">
        <f>O91*H91</f>
        <v>0</v>
      </c>
      <c r="Q91" s="216">
        <v>0.00147</v>
      </c>
      <c r="R91" s="216">
        <f>Q91*H91</f>
        <v>0.70324799999999998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395</v>
      </c>
      <c r="AT91" s="218" t="s">
        <v>288</v>
      </c>
      <c r="AU91" s="218" t="s">
        <v>90</v>
      </c>
      <c r="AY91" s="19" t="s">
        <v>120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88</v>
      </c>
      <c r="BK91" s="219">
        <f>ROUND(I91*H91,2)</f>
        <v>0</v>
      </c>
      <c r="BL91" s="19" t="s">
        <v>287</v>
      </c>
      <c r="BM91" s="218" t="s">
        <v>425</v>
      </c>
    </row>
    <row r="92" s="2" customFormat="1">
      <c r="A92" s="41"/>
      <c r="B92" s="42"/>
      <c r="C92" s="43"/>
      <c r="D92" s="220" t="s">
        <v>130</v>
      </c>
      <c r="E92" s="43"/>
      <c r="F92" s="221" t="s">
        <v>424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130</v>
      </c>
      <c r="AU92" s="19" t="s">
        <v>90</v>
      </c>
    </row>
    <row r="93" s="14" customFormat="1">
      <c r="A93" s="14"/>
      <c r="B93" s="242"/>
      <c r="C93" s="243"/>
      <c r="D93" s="220" t="s">
        <v>168</v>
      </c>
      <c r="E93" s="243"/>
      <c r="F93" s="245" t="s">
        <v>426</v>
      </c>
      <c r="G93" s="243"/>
      <c r="H93" s="246">
        <v>478.39999999999998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168</v>
      </c>
      <c r="AU93" s="252" t="s">
        <v>90</v>
      </c>
      <c r="AV93" s="14" t="s">
        <v>90</v>
      </c>
      <c r="AW93" s="14" t="s">
        <v>4</v>
      </c>
      <c r="AX93" s="14" t="s">
        <v>88</v>
      </c>
      <c r="AY93" s="252" t="s">
        <v>120</v>
      </c>
    </row>
    <row r="94" s="2" customFormat="1" ht="24.15" customHeight="1">
      <c r="A94" s="41"/>
      <c r="B94" s="42"/>
      <c r="C94" s="207" t="s">
        <v>137</v>
      </c>
      <c r="D94" s="207" t="s">
        <v>123</v>
      </c>
      <c r="E94" s="208" t="s">
        <v>427</v>
      </c>
      <c r="F94" s="209" t="s">
        <v>428</v>
      </c>
      <c r="G94" s="210" t="s">
        <v>385</v>
      </c>
      <c r="H94" s="211">
        <v>1</v>
      </c>
      <c r="I94" s="212"/>
      <c r="J94" s="213">
        <f>ROUND(I94*H94,2)</f>
        <v>0</v>
      </c>
      <c r="K94" s="209" t="s">
        <v>127</v>
      </c>
      <c r="L94" s="47"/>
      <c r="M94" s="214" t="s">
        <v>35</v>
      </c>
      <c r="N94" s="215" t="s">
        <v>51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287</v>
      </c>
      <c r="AT94" s="218" t="s">
        <v>123</v>
      </c>
      <c r="AU94" s="218" t="s">
        <v>90</v>
      </c>
      <c r="AY94" s="19" t="s">
        <v>120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88</v>
      </c>
      <c r="BK94" s="219">
        <f>ROUND(I94*H94,2)</f>
        <v>0</v>
      </c>
      <c r="BL94" s="19" t="s">
        <v>287</v>
      </c>
      <c r="BM94" s="218" t="s">
        <v>429</v>
      </c>
    </row>
    <row r="95" s="2" customFormat="1">
      <c r="A95" s="41"/>
      <c r="B95" s="42"/>
      <c r="C95" s="43"/>
      <c r="D95" s="220" t="s">
        <v>130</v>
      </c>
      <c r="E95" s="43"/>
      <c r="F95" s="221" t="s">
        <v>430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130</v>
      </c>
      <c r="AU95" s="19" t="s">
        <v>90</v>
      </c>
    </row>
    <row r="96" s="2" customFormat="1">
      <c r="A96" s="41"/>
      <c r="B96" s="42"/>
      <c r="C96" s="43"/>
      <c r="D96" s="225" t="s">
        <v>131</v>
      </c>
      <c r="E96" s="43"/>
      <c r="F96" s="226" t="s">
        <v>431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131</v>
      </c>
      <c r="AU96" s="19" t="s">
        <v>90</v>
      </c>
    </row>
    <row r="97" s="2" customFormat="1" ht="24.15" customHeight="1">
      <c r="A97" s="41"/>
      <c r="B97" s="42"/>
      <c r="C97" s="207" t="s">
        <v>144</v>
      </c>
      <c r="D97" s="207" t="s">
        <v>123</v>
      </c>
      <c r="E97" s="208" t="s">
        <v>432</v>
      </c>
      <c r="F97" s="209" t="s">
        <v>433</v>
      </c>
      <c r="G97" s="210" t="s">
        <v>385</v>
      </c>
      <c r="H97" s="211">
        <v>1</v>
      </c>
      <c r="I97" s="212"/>
      <c r="J97" s="213">
        <f>ROUND(I97*H97,2)</f>
        <v>0</v>
      </c>
      <c r="K97" s="209" t="s">
        <v>127</v>
      </c>
      <c r="L97" s="47"/>
      <c r="M97" s="214" t="s">
        <v>35</v>
      </c>
      <c r="N97" s="215" t="s">
        <v>51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287</v>
      </c>
      <c r="AT97" s="218" t="s">
        <v>123</v>
      </c>
      <c r="AU97" s="218" t="s">
        <v>90</v>
      </c>
      <c r="AY97" s="19" t="s">
        <v>120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88</v>
      </c>
      <c r="BK97" s="219">
        <f>ROUND(I97*H97,2)</f>
        <v>0</v>
      </c>
      <c r="BL97" s="19" t="s">
        <v>287</v>
      </c>
      <c r="BM97" s="218" t="s">
        <v>434</v>
      </c>
    </row>
    <row r="98" s="2" customFormat="1">
      <c r="A98" s="41"/>
      <c r="B98" s="42"/>
      <c r="C98" s="43"/>
      <c r="D98" s="220" t="s">
        <v>130</v>
      </c>
      <c r="E98" s="43"/>
      <c r="F98" s="221" t="s">
        <v>435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130</v>
      </c>
      <c r="AU98" s="19" t="s">
        <v>90</v>
      </c>
    </row>
    <row r="99" s="2" customFormat="1">
      <c r="A99" s="41"/>
      <c r="B99" s="42"/>
      <c r="C99" s="43"/>
      <c r="D99" s="225" t="s">
        <v>131</v>
      </c>
      <c r="E99" s="43"/>
      <c r="F99" s="226" t="s">
        <v>436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131</v>
      </c>
      <c r="AU99" s="19" t="s">
        <v>90</v>
      </c>
    </row>
    <row r="100" s="2" customFormat="1" ht="24.15" customHeight="1">
      <c r="A100" s="41"/>
      <c r="B100" s="42"/>
      <c r="C100" s="207" t="s">
        <v>119</v>
      </c>
      <c r="D100" s="207" t="s">
        <v>123</v>
      </c>
      <c r="E100" s="208" t="s">
        <v>437</v>
      </c>
      <c r="F100" s="209" t="s">
        <v>438</v>
      </c>
      <c r="G100" s="210" t="s">
        <v>257</v>
      </c>
      <c r="H100" s="211">
        <v>0.70299999999999996</v>
      </c>
      <c r="I100" s="212"/>
      <c r="J100" s="213">
        <f>ROUND(I100*H100,2)</f>
        <v>0</v>
      </c>
      <c r="K100" s="209" t="s">
        <v>127</v>
      </c>
      <c r="L100" s="47"/>
      <c r="M100" s="214" t="s">
        <v>35</v>
      </c>
      <c r="N100" s="215" t="s">
        <v>51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287</v>
      </c>
      <c r="AT100" s="218" t="s">
        <v>123</v>
      </c>
      <c r="AU100" s="218" t="s">
        <v>90</v>
      </c>
      <c r="AY100" s="19" t="s">
        <v>120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88</v>
      </c>
      <c r="BK100" s="219">
        <f>ROUND(I100*H100,2)</f>
        <v>0</v>
      </c>
      <c r="BL100" s="19" t="s">
        <v>287</v>
      </c>
      <c r="BM100" s="218" t="s">
        <v>439</v>
      </c>
    </row>
    <row r="101" s="2" customFormat="1">
      <c r="A101" s="41"/>
      <c r="B101" s="42"/>
      <c r="C101" s="43"/>
      <c r="D101" s="220" t="s">
        <v>130</v>
      </c>
      <c r="E101" s="43"/>
      <c r="F101" s="221" t="s">
        <v>440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19" t="s">
        <v>130</v>
      </c>
      <c r="AU101" s="19" t="s">
        <v>90</v>
      </c>
    </row>
    <row r="102" s="2" customFormat="1">
      <c r="A102" s="41"/>
      <c r="B102" s="42"/>
      <c r="C102" s="43"/>
      <c r="D102" s="225" t="s">
        <v>131</v>
      </c>
      <c r="E102" s="43"/>
      <c r="F102" s="226" t="s">
        <v>441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131</v>
      </c>
      <c r="AU102" s="19" t="s">
        <v>90</v>
      </c>
    </row>
    <row r="103" s="12" customFormat="1" ht="25.92" customHeight="1">
      <c r="A103" s="12"/>
      <c r="B103" s="191"/>
      <c r="C103" s="192"/>
      <c r="D103" s="193" t="s">
        <v>79</v>
      </c>
      <c r="E103" s="194" t="s">
        <v>288</v>
      </c>
      <c r="F103" s="194" t="s">
        <v>442</v>
      </c>
      <c r="G103" s="192"/>
      <c r="H103" s="192"/>
      <c r="I103" s="195"/>
      <c r="J103" s="196">
        <f>BK103</f>
        <v>0</v>
      </c>
      <c r="K103" s="192"/>
      <c r="L103" s="197"/>
      <c r="M103" s="198"/>
      <c r="N103" s="199"/>
      <c r="O103" s="199"/>
      <c r="P103" s="200">
        <f>P104+P118</f>
        <v>0</v>
      </c>
      <c r="Q103" s="199"/>
      <c r="R103" s="200">
        <f>R104+R118</f>
        <v>2.5569603000000001</v>
      </c>
      <c r="S103" s="199"/>
      <c r="T103" s="201">
        <f>T104+T118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137</v>
      </c>
      <c r="AT103" s="203" t="s">
        <v>79</v>
      </c>
      <c r="AU103" s="203" t="s">
        <v>80</v>
      </c>
      <c r="AY103" s="202" t="s">
        <v>120</v>
      </c>
      <c r="BK103" s="204">
        <f>BK104+BK118</f>
        <v>0</v>
      </c>
    </row>
    <row r="104" s="12" customFormat="1" ht="22.8" customHeight="1">
      <c r="A104" s="12"/>
      <c r="B104" s="191"/>
      <c r="C104" s="192"/>
      <c r="D104" s="193" t="s">
        <v>79</v>
      </c>
      <c r="E104" s="205" t="s">
        <v>443</v>
      </c>
      <c r="F104" s="205" t="s">
        <v>444</v>
      </c>
      <c r="G104" s="192"/>
      <c r="H104" s="192"/>
      <c r="I104" s="195"/>
      <c r="J104" s="206">
        <f>BK104</f>
        <v>0</v>
      </c>
      <c r="K104" s="192"/>
      <c r="L104" s="197"/>
      <c r="M104" s="198"/>
      <c r="N104" s="199"/>
      <c r="O104" s="199"/>
      <c r="P104" s="200">
        <f>SUM(P105:P117)</f>
        <v>0</v>
      </c>
      <c r="Q104" s="199"/>
      <c r="R104" s="200">
        <f>SUM(R105:R117)</f>
        <v>2.4096000000000002</v>
      </c>
      <c r="S104" s="199"/>
      <c r="T104" s="201">
        <f>SUM(T105:T117)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2" t="s">
        <v>137</v>
      </c>
      <c r="AT104" s="203" t="s">
        <v>79</v>
      </c>
      <c r="AU104" s="203" t="s">
        <v>88</v>
      </c>
      <c r="AY104" s="202" t="s">
        <v>120</v>
      </c>
      <c r="BK104" s="204">
        <f>SUM(BK105:BK117)</f>
        <v>0</v>
      </c>
    </row>
    <row r="105" s="2" customFormat="1" ht="24.15" customHeight="1">
      <c r="A105" s="41"/>
      <c r="B105" s="42"/>
      <c r="C105" s="207" t="s">
        <v>207</v>
      </c>
      <c r="D105" s="207" t="s">
        <v>123</v>
      </c>
      <c r="E105" s="208" t="s">
        <v>445</v>
      </c>
      <c r="F105" s="209" t="s">
        <v>446</v>
      </c>
      <c r="G105" s="210" t="s">
        <v>385</v>
      </c>
      <c r="H105" s="211">
        <v>9</v>
      </c>
      <c r="I105" s="212"/>
      <c r="J105" s="213">
        <f>ROUND(I105*H105,2)</f>
        <v>0</v>
      </c>
      <c r="K105" s="209" t="s">
        <v>127</v>
      </c>
      <c r="L105" s="47"/>
      <c r="M105" s="214" t="s">
        <v>35</v>
      </c>
      <c r="N105" s="215" t="s">
        <v>51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447</v>
      </c>
      <c r="AT105" s="218" t="s">
        <v>123</v>
      </c>
      <c r="AU105" s="218" t="s">
        <v>90</v>
      </c>
      <c r="AY105" s="19" t="s">
        <v>120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88</v>
      </c>
      <c r="BK105" s="219">
        <f>ROUND(I105*H105,2)</f>
        <v>0</v>
      </c>
      <c r="BL105" s="19" t="s">
        <v>447</v>
      </c>
      <c r="BM105" s="218" t="s">
        <v>448</v>
      </c>
    </row>
    <row r="106" s="2" customFormat="1">
      <c r="A106" s="41"/>
      <c r="B106" s="42"/>
      <c r="C106" s="43"/>
      <c r="D106" s="220" t="s">
        <v>130</v>
      </c>
      <c r="E106" s="43"/>
      <c r="F106" s="221" t="s">
        <v>449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19" t="s">
        <v>130</v>
      </c>
      <c r="AU106" s="19" t="s">
        <v>90</v>
      </c>
    </row>
    <row r="107" s="2" customFormat="1">
      <c r="A107" s="41"/>
      <c r="B107" s="42"/>
      <c r="C107" s="43"/>
      <c r="D107" s="225" t="s">
        <v>131</v>
      </c>
      <c r="E107" s="43"/>
      <c r="F107" s="226" t="s">
        <v>450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131</v>
      </c>
      <c r="AU107" s="19" t="s">
        <v>90</v>
      </c>
    </row>
    <row r="108" s="2" customFormat="1" ht="37.8" customHeight="1">
      <c r="A108" s="41"/>
      <c r="B108" s="42"/>
      <c r="C108" s="264" t="s">
        <v>217</v>
      </c>
      <c r="D108" s="264" t="s">
        <v>288</v>
      </c>
      <c r="E108" s="265" t="s">
        <v>451</v>
      </c>
      <c r="F108" s="266" t="s">
        <v>452</v>
      </c>
      <c r="G108" s="267" t="s">
        <v>126</v>
      </c>
      <c r="H108" s="268">
        <v>9</v>
      </c>
      <c r="I108" s="269"/>
      <c r="J108" s="270">
        <f>ROUND(I108*H108,2)</f>
        <v>0</v>
      </c>
      <c r="K108" s="266" t="s">
        <v>35</v>
      </c>
      <c r="L108" s="271"/>
      <c r="M108" s="272" t="s">
        <v>35</v>
      </c>
      <c r="N108" s="273" t="s">
        <v>51</v>
      </c>
      <c r="O108" s="87"/>
      <c r="P108" s="216">
        <f>O108*H108</f>
        <v>0</v>
      </c>
      <c r="Q108" s="216">
        <v>0.245</v>
      </c>
      <c r="R108" s="216">
        <f>Q108*H108</f>
        <v>2.2050000000000001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453</v>
      </c>
      <c r="AT108" s="218" t="s">
        <v>288</v>
      </c>
      <c r="AU108" s="218" t="s">
        <v>90</v>
      </c>
      <c r="AY108" s="19" t="s">
        <v>120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88</v>
      </c>
      <c r="BK108" s="219">
        <f>ROUND(I108*H108,2)</f>
        <v>0</v>
      </c>
      <c r="BL108" s="19" t="s">
        <v>447</v>
      </c>
      <c r="BM108" s="218" t="s">
        <v>454</v>
      </c>
    </row>
    <row r="109" s="2" customFormat="1">
      <c r="A109" s="41"/>
      <c r="B109" s="42"/>
      <c r="C109" s="43"/>
      <c r="D109" s="220" t="s">
        <v>130</v>
      </c>
      <c r="E109" s="43"/>
      <c r="F109" s="221" t="s">
        <v>452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19" t="s">
        <v>130</v>
      </c>
      <c r="AU109" s="19" t="s">
        <v>90</v>
      </c>
    </row>
    <row r="110" s="2" customFormat="1">
      <c r="A110" s="41"/>
      <c r="B110" s="42"/>
      <c r="C110" s="43"/>
      <c r="D110" s="220" t="s">
        <v>149</v>
      </c>
      <c r="E110" s="43"/>
      <c r="F110" s="227" t="s">
        <v>455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19" t="s">
        <v>149</v>
      </c>
      <c r="AU110" s="19" t="s">
        <v>90</v>
      </c>
    </row>
    <row r="111" s="2" customFormat="1" ht="37.8" customHeight="1">
      <c r="A111" s="41"/>
      <c r="B111" s="42"/>
      <c r="C111" s="207" t="s">
        <v>223</v>
      </c>
      <c r="D111" s="207" t="s">
        <v>123</v>
      </c>
      <c r="E111" s="208" t="s">
        <v>456</v>
      </c>
      <c r="F111" s="209" t="s">
        <v>457</v>
      </c>
      <c r="G111" s="210" t="s">
        <v>210</v>
      </c>
      <c r="H111" s="211">
        <v>300</v>
      </c>
      <c r="I111" s="212"/>
      <c r="J111" s="213">
        <f>ROUND(I111*H111,2)</f>
        <v>0</v>
      </c>
      <c r="K111" s="209" t="s">
        <v>127</v>
      </c>
      <c r="L111" s="47"/>
      <c r="M111" s="214" t="s">
        <v>35</v>
      </c>
      <c r="N111" s="215" t="s">
        <v>51</v>
      </c>
      <c r="O111" s="87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447</v>
      </c>
      <c r="AT111" s="218" t="s">
        <v>123</v>
      </c>
      <c r="AU111" s="218" t="s">
        <v>90</v>
      </c>
      <c r="AY111" s="19" t="s">
        <v>120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9" t="s">
        <v>88</v>
      </c>
      <c r="BK111" s="219">
        <f>ROUND(I111*H111,2)</f>
        <v>0</v>
      </c>
      <c r="BL111" s="19" t="s">
        <v>447</v>
      </c>
      <c r="BM111" s="218" t="s">
        <v>458</v>
      </c>
    </row>
    <row r="112" s="2" customFormat="1">
      <c r="A112" s="41"/>
      <c r="B112" s="42"/>
      <c r="C112" s="43"/>
      <c r="D112" s="220" t="s">
        <v>130</v>
      </c>
      <c r="E112" s="43"/>
      <c r="F112" s="221" t="s">
        <v>459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19" t="s">
        <v>130</v>
      </c>
      <c r="AU112" s="19" t="s">
        <v>90</v>
      </c>
    </row>
    <row r="113" s="2" customFormat="1">
      <c r="A113" s="41"/>
      <c r="B113" s="42"/>
      <c r="C113" s="43"/>
      <c r="D113" s="225" t="s">
        <v>131</v>
      </c>
      <c r="E113" s="43"/>
      <c r="F113" s="226" t="s">
        <v>460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131</v>
      </c>
      <c r="AU113" s="19" t="s">
        <v>90</v>
      </c>
    </row>
    <row r="114" s="2" customFormat="1" ht="16.5" customHeight="1">
      <c r="A114" s="41"/>
      <c r="B114" s="42"/>
      <c r="C114" s="264" t="s">
        <v>231</v>
      </c>
      <c r="D114" s="264" t="s">
        <v>288</v>
      </c>
      <c r="E114" s="265" t="s">
        <v>461</v>
      </c>
      <c r="F114" s="266" t="s">
        <v>462</v>
      </c>
      <c r="G114" s="267" t="s">
        <v>463</v>
      </c>
      <c r="H114" s="268">
        <v>204.59999999999999</v>
      </c>
      <c r="I114" s="269"/>
      <c r="J114" s="270">
        <f>ROUND(I114*H114,2)</f>
        <v>0</v>
      </c>
      <c r="K114" s="266" t="s">
        <v>127</v>
      </c>
      <c r="L114" s="271"/>
      <c r="M114" s="272" t="s">
        <v>35</v>
      </c>
      <c r="N114" s="273" t="s">
        <v>51</v>
      </c>
      <c r="O114" s="87"/>
      <c r="P114" s="216">
        <f>O114*H114</f>
        <v>0</v>
      </c>
      <c r="Q114" s="216">
        <v>0.001</v>
      </c>
      <c r="R114" s="216">
        <f>Q114*H114</f>
        <v>0.2046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464</v>
      </c>
      <c r="AT114" s="218" t="s">
        <v>288</v>
      </c>
      <c r="AU114" s="218" t="s">
        <v>90</v>
      </c>
      <c r="AY114" s="19" t="s">
        <v>120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88</v>
      </c>
      <c r="BK114" s="219">
        <f>ROUND(I114*H114,2)</f>
        <v>0</v>
      </c>
      <c r="BL114" s="19" t="s">
        <v>464</v>
      </c>
      <c r="BM114" s="218" t="s">
        <v>465</v>
      </c>
    </row>
    <row r="115" s="2" customFormat="1">
      <c r="A115" s="41"/>
      <c r="B115" s="42"/>
      <c r="C115" s="43"/>
      <c r="D115" s="220" t="s">
        <v>130</v>
      </c>
      <c r="E115" s="43"/>
      <c r="F115" s="221" t="s">
        <v>462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130</v>
      </c>
      <c r="AU115" s="19" t="s">
        <v>90</v>
      </c>
    </row>
    <row r="116" s="14" customFormat="1">
      <c r="A116" s="14"/>
      <c r="B116" s="242"/>
      <c r="C116" s="243"/>
      <c r="D116" s="220" t="s">
        <v>168</v>
      </c>
      <c r="E116" s="244" t="s">
        <v>35</v>
      </c>
      <c r="F116" s="245" t="s">
        <v>466</v>
      </c>
      <c r="G116" s="243"/>
      <c r="H116" s="246">
        <v>186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168</v>
      </c>
      <c r="AU116" s="252" t="s">
        <v>90</v>
      </c>
      <c r="AV116" s="14" t="s">
        <v>90</v>
      </c>
      <c r="AW116" s="14" t="s">
        <v>40</v>
      </c>
      <c r="AX116" s="14" t="s">
        <v>88</v>
      </c>
      <c r="AY116" s="252" t="s">
        <v>120</v>
      </c>
    </row>
    <row r="117" s="14" customFormat="1">
      <c r="A117" s="14"/>
      <c r="B117" s="242"/>
      <c r="C117" s="243"/>
      <c r="D117" s="220" t="s">
        <v>168</v>
      </c>
      <c r="E117" s="243"/>
      <c r="F117" s="245" t="s">
        <v>467</v>
      </c>
      <c r="G117" s="243"/>
      <c r="H117" s="246">
        <v>204.59999999999999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168</v>
      </c>
      <c r="AU117" s="252" t="s">
        <v>90</v>
      </c>
      <c r="AV117" s="14" t="s">
        <v>90</v>
      </c>
      <c r="AW117" s="14" t="s">
        <v>4</v>
      </c>
      <c r="AX117" s="14" t="s">
        <v>88</v>
      </c>
      <c r="AY117" s="252" t="s">
        <v>120</v>
      </c>
    </row>
    <row r="118" s="12" customFormat="1" ht="22.8" customHeight="1">
      <c r="A118" s="12"/>
      <c r="B118" s="191"/>
      <c r="C118" s="192"/>
      <c r="D118" s="193" t="s">
        <v>79</v>
      </c>
      <c r="E118" s="205" t="s">
        <v>468</v>
      </c>
      <c r="F118" s="205" t="s">
        <v>469</v>
      </c>
      <c r="G118" s="192"/>
      <c r="H118" s="192"/>
      <c r="I118" s="195"/>
      <c r="J118" s="206">
        <f>BK118</f>
        <v>0</v>
      </c>
      <c r="K118" s="192"/>
      <c r="L118" s="197"/>
      <c r="M118" s="198"/>
      <c r="N118" s="199"/>
      <c r="O118" s="199"/>
      <c r="P118" s="200">
        <f>SUM(P119:P171)</f>
        <v>0</v>
      </c>
      <c r="Q118" s="199"/>
      <c r="R118" s="200">
        <f>SUM(R119:R171)</f>
        <v>0.14736029999999997</v>
      </c>
      <c r="S118" s="199"/>
      <c r="T118" s="201">
        <f>SUM(T119:T171)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2" t="s">
        <v>137</v>
      </c>
      <c r="AT118" s="203" t="s">
        <v>79</v>
      </c>
      <c r="AU118" s="203" t="s">
        <v>88</v>
      </c>
      <c r="AY118" s="202" t="s">
        <v>120</v>
      </c>
      <c r="BK118" s="204">
        <f>SUM(BK119:BK171)</f>
        <v>0</v>
      </c>
    </row>
    <row r="119" s="2" customFormat="1" ht="24.15" customHeight="1">
      <c r="A119" s="41"/>
      <c r="B119" s="42"/>
      <c r="C119" s="207" t="s">
        <v>243</v>
      </c>
      <c r="D119" s="207" t="s">
        <v>123</v>
      </c>
      <c r="E119" s="208" t="s">
        <v>470</v>
      </c>
      <c r="F119" s="209" t="s">
        <v>471</v>
      </c>
      <c r="G119" s="210" t="s">
        <v>405</v>
      </c>
      <c r="H119" s="211">
        <v>0.41599999999999998</v>
      </c>
      <c r="I119" s="212"/>
      <c r="J119" s="213">
        <f>ROUND(I119*H119,2)</f>
        <v>0</v>
      </c>
      <c r="K119" s="209" t="s">
        <v>127</v>
      </c>
      <c r="L119" s="47"/>
      <c r="M119" s="214" t="s">
        <v>35</v>
      </c>
      <c r="N119" s="215" t="s">
        <v>51</v>
      </c>
      <c r="O119" s="87"/>
      <c r="P119" s="216">
        <f>O119*H119</f>
        <v>0</v>
      </c>
      <c r="Q119" s="216">
        <v>0.0088000000000000005</v>
      </c>
      <c r="R119" s="216">
        <f>Q119*H119</f>
        <v>0.0036608000000000001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447</v>
      </c>
      <c r="AT119" s="218" t="s">
        <v>123</v>
      </c>
      <c r="AU119" s="218" t="s">
        <v>90</v>
      </c>
      <c r="AY119" s="19" t="s">
        <v>120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88</v>
      </c>
      <c r="BK119" s="219">
        <f>ROUND(I119*H119,2)</f>
        <v>0</v>
      </c>
      <c r="BL119" s="19" t="s">
        <v>447</v>
      </c>
      <c r="BM119" s="218" t="s">
        <v>472</v>
      </c>
    </row>
    <row r="120" s="2" customFormat="1">
      <c r="A120" s="41"/>
      <c r="B120" s="42"/>
      <c r="C120" s="43"/>
      <c r="D120" s="220" t="s">
        <v>130</v>
      </c>
      <c r="E120" s="43"/>
      <c r="F120" s="221" t="s">
        <v>473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130</v>
      </c>
      <c r="AU120" s="19" t="s">
        <v>90</v>
      </c>
    </row>
    <row r="121" s="2" customFormat="1">
      <c r="A121" s="41"/>
      <c r="B121" s="42"/>
      <c r="C121" s="43"/>
      <c r="D121" s="225" t="s">
        <v>131</v>
      </c>
      <c r="E121" s="43"/>
      <c r="F121" s="226" t="s">
        <v>474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19" t="s">
        <v>131</v>
      </c>
      <c r="AU121" s="19" t="s">
        <v>90</v>
      </c>
    </row>
    <row r="122" s="14" customFormat="1">
      <c r="A122" s="14"/>
      <c r="B122" s="242"/>
      <c r="C122" s="243"/>
      <c r="D122" s="220" t="s">
        <v>168</v>
      </c>
      <c r="E122" s="244" t="s">
        <v>35</v>
      </c>
      <c r="F122" s="245" t="s">
        <v>475</v>
      </c>
      <c r="G122" s="243"/>
      <c r="H122" s="246">
        <v>0.41599999999999998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168</v>
      </c>
      <c r="AU122" s="252" t="s">
        <v>90</v>
      </c>
      <c r="AV122" s="14" t="s">
        <v>90</v>
      </c>
      <c r="AW122" s="14" t="s">
        <v>40</v>
      </c>
      <c r="AX122" s="14" t="s">
        <v>88</v>
      </c>
      <c r="AY122" s="252" t="s">
        <v>120</v>
      </c>
    </row>
    <row r="123" s="2" customFormat="1" ht="24.15" customHeight="1">
      <c r="A123" s="41"/>
      <c r="B123" s="42"/>
      <c r="C123" s="207" t="s">
        <v>250</v>
      </c>
      <c r="D123" s="207" t="s">
        <v>123</v>
      </c>
      <c r="E123" s="208" t="s">
        <v>476</v>
      </c>
      <c r="F123" s="209" t="s">
        <v>477</v>
      </c>
      <c r="G123" s="210" t="s">
        <v>210</v>
      </c>
      <c r="H123" s="211">
        <v>10</v>
      </c>
      <c r="I123" s="212"/>
      <c r="J123" s="213">
        <f>ROUND(I123*H123,2)</f>
        <v>0</v>
      </c>
      <c r="K123" s="209" t="s">
        <v>127</v>
      </c>
      <c r="L123" s="47"/>
      <c r="M123" s="214" t="s">
        <v>35</v>
      </c>
      <c r="N123" s="215" t="s">
        <v>51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447</v>
      </c>
      <c r="AT123" s="218" t="s">
        <v>123</v>
      </c>
      <c r="AU123" s="218" t="s">
        <v>90</v>
      </c>
      <c r="AY123" s="19" t="s">
        <v>120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88</v>
      </c>
      <c r="BK123" s="219">
        <f>ROUND(I123*H123,2)</f>
        <v>0</v>
      </c>
      <c r="BL123" s="19" t="s">
        <v>447</v>
      </c>
      <c r="BM123" s="218" t="s">
        <v>478</v>
      </c>
    </row>
    <row r="124" s="2" customFormat="1">
      <c r="A124" s="41"/>
      <c r="B124" s="42"/>
      <c r="C124" s="43"/>
      <c r="D124" s="220" t="s">
        <v>130</v>
      </c>
      <c r="E124" s="43"/>
      <c r="F124" s="221" t="s">
        <v>479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130</v>
      </c>
      <c r="AU124" s="19" t="s">
        <v>90</v>
      </c>
    </row>
    <row r="125" s="2" customFormat="1">
      <c r="A125" s="41"/>
      <c r="B125" s="42"/>
      <c r="C125" s="43"/>
      <c r="D125" s="225" t="s">
        <v>131</v>
      </c>
      <c r="E125" s="43"/>
      <c r="F125" s="226" t="s">
        <v>480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19" t="s">
        <v>131</v>
      </c>
      <c r="AU125" s="19" t="s">
        <v>90</v>
      </c>
    </row>
    <row r="126" s="14" customFormat="1">
      <c r="A126" s="14"/>
      <c r="B126" s="242"/>
      <c r="C126" s="243"/>
      <c r="D126" s="220" t="s">
        <v>168</v>
      </c>
      <c r="E126" s="244" t="s">
        <v>35</v>
      </c>
      <c r="F126" s="245" t="s">
        <v>481</v>
      </c>
      <c r="G126" s="243"/>
      <c r="H126" s="246">
        <v>10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168</v>
      </c>
      <c r="AU126" s="252" t="s">
        <v>90</v>
      </c>
      <c r="AV126" s="14" t="s">
        <v>90</v>
      </c>
      <c r="AW126" s="14" t="s">
        <v>40</v>
      </c>
      <c r="AX126" s="14" t="s">
        <v>88</v>
      </c>
      <c r="AY126" s="252" t="s">
        <v>120</v>
      </c>
    </row>
    <row r="127" s="2" customFormat="1" ht="24.15" customHeight="1">
      <c r="A127" s="41"/>
      <c r="B127" s="42"/>
      <c r="C127" s="207" t="s">
        <v>8</v>
      </c>
      <c r="D127" s="207" t="s">
        <v>123</v>
      </c>
      <c r="E127" s="208" t="s">
        <v>482</v>
      </c>
      <c r="F127" s="209" t="s">
        <v>483</v>
      </c>
      <c r="G127" s="210" t="s">
        <v>210</v>
      </c>
      <c r="H127" s="211">
        <v>406</v>
      </c>
      <c r="I127" s="212"/>
      <c r="J127" s="213">
        <f>ROUND(I127*H127,2)</f>
        <v>0</v>
      </c>
      <c r="K127" s="209" t="s">
        <v>127</v>
      </c>
      <c r="L127" s="47"/>
      <c r="M127" s="214" t="s">
        <v>35</v>
      </c>
      <c r="N127" s="215" t="s">
        <v>51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447</v>
      </c>
      <c r="AT127" s="218" t="s">
        <v>123</v>
      </c>
      <c r="AU127" s="218" t="s">
        <v>90</v>
      </c>
      <c r="AY127" s="19" t="s">
        <v>120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9" t="s">
        <v>88</v>
      </c>
      <c r="BK127" s="219">
        <f>ROUND(I127*H127,2)</f>
        <v>0</v>
      </c>
      <c r="BL127" s="19" t="s">
        <v>447</v>
      </c>
      <c r="BM127" s="218" t="s">
        <v>484</v>
      </c>
    </row>
    <row r="128" s="2" customFormat="1">
      <c r="A128" s="41"/>
      <c r="B128" s="42"/>
      <c r="C128" s="43"/>
      <c r="D128" s="220" t="s">
        <v>130</v>
      </c>
      <c r="E128" s="43"/>
      <c r="F128" s="221" t="s">
        <v>485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19" t="s">
        <v>130</v>
      </c>
      <c r="AU128" s="19" t="s">
        <v>90</v>
      </c>
    </row>
    <row r="129" s="2" customFormat="1">
      <c r="A129" s="41"/>
      <c r="B129" s="42"/>
      <c r="C129" s="43"/>
      <c r="D129" s="225" t="s">
        <v>131</v>
      </c>
      <c r="E129" s="43"/>
      <c r="F129" s="226" t="s">
        <v>486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19" t="s">
        <v>131</v>
      </c>
      <c r="AU129" s="19" t="s">
        <v>90</v>
      </c>
    </row>
    <row r="130" s="14" customFormat="1">
      <c r="A130" s="14"/>
      <c r="B130" s="242"/>
      <c r="C130" s="243"/>
      <c r="D130" s="220" t="s">
        <v>168</v>
      </c>
      <c r="E130" s="244" t="s">
        <v>35</v>
      </c>
      <c r="F130" s="245" t="s">
        <v>422</v>
      </c>
      <c r="G130" s="243"/>
      <c r="H130" s="246">
        <v>416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168</v>
      </c>
      <c r="AU130" s="252" t="s">
        <v>90</v>
      </c>
      <c r="AV130" s="14" t="s">
        <v>90</v>
      </c>
      <c r="AW130" s="14" t="s">
        <v>40</v>
      </c>
      <c r="AX130" s="14" t="s">
        <v>80</v>
      </c>
      <c r="AY130" s="252" t="s">
        <v>120</v>
      </c>
    </row>
    <row r="131" s="14" customFormat="1">
      <c r="A131" s="14"/>
      <c r="B131" s="242"/>
      <c r="C131" s="243"/>
      <c r="D131" s="220" t="s">
        <v>168</v>
      </c>
      <c r="E131" s="244" t="s">
        <v>35</v>
      </c>
      <c r="F131" s="245" t="s">
        <v>487</v>
      </c>
      <c r="G131" s="243"/>
      <c r="H131" s="246">
        <v>-10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168</v>
      </c>
      <c r="AU131" s="252" t="s">
        <v>90</v>
      </c>
      <c r="AV131" s="14" t="s">
        <v>90</v>
      </c>
      <c r="AW131" s="14" t="s">
        <v>40</v>
      </c>
      <c r="AX131" s="14" t="s">
        <v>80</v>
      </c>
      <c r="AY131" s="252" t="s">
        <v>120</v>
      </c>
    </row>
    <row r="132" s="15" customFormat="1">
      <c r="A132" s="15"/>
      <c r="B132" s="253"/>
      <c r="C132" s="254"/>
      <c r="D132" s="220" t="s">
        <v>168</v>
      </c>
      <c r="E132" s="255" t="s">
        <v>35</v>
      </c>
      <c r="F132" s="256" t="s">
        <v>181</v>
      </c>
      <c r="G132" s="254"/>
      <c r="H132" s="257">
        <v>406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3" t="s">
        <v>168</v>
      </c>
      <c r="AU132" s="263" t="s">
        <v>90</v>
      </c>
      <c r="AV132" s="15" t="s">
        <v>144</v>
      </c>
      <c r="AW132" s="15" t="s">
        <v>40</v>
      </c>
      <c r="AX132" s="15" t="s">
        <v>88</v>
      </c>
      <c r="AY132" s="263" t="s">
        <v>120</v>
      </c>
    </row>
    <row r="133" s="2" customFormat="1" ht="24.15" customHeight="1">
      <c r="A133" s="41"/>
      <c r="B133" s="42"/>
      <c r="C133" s="207" t="s">
        <v>262</v>
      </c>
      <c r="D133" s="207" t="s">
        <v>123</v>
      </c>
      <c r="E133" s="208" t="s">
        <v>488</v>
      </c>
      <c r="F133" s="209" t="s">
        <v>489</v>
      </c>
      <c r="G133" s="210" t="s">
        <v>210</v>
      </c>
      <c r="H133" s="211">
        <v>10</v>
      </c>
      <c r="I133" s="212"/>
      <c r="J133" s="213">
        <f>ROUND(I133*H133,2)</f>
        <v>0</v>
      </c>
      <c r="K133" s="209" t="s">
        <v>127</v>
      </c>
      <c r="L133" s="47"/>
      <c r="M133" s="214" t="s">
        <v>35</v>
      </c>
      <c r="N133" s="215" t="s">
        <v>51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447</v>
      </c>
      <c r="AT133" s="218" t="s">
        <v>123</v>
      </c>
      <c r="AU133" s="218" t="s">
        <v>90</v>
      </c>
      <c r="AY133" s="19" t="s">
        <v>120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88</v>
      </c>
      <c r="BK133" s="219">
        <f>ROUND(I133*H133,2)</f>
        <v>0</v>
      </c>
      <c r="BL133" s="19" t="s">
        <v>447</v>
      </c>
      <c r="BM133" s="218" t="s">
        <v>490</v>
      </c>
    </row>
    <row r="134" s="2" customFormat="1">
      <c r="A134" s="41"/>
      <c r="B134" s="42"/>
      <c r="C134" s="43"/>
      <c r="D134" s="220" t="s">
        <v>130</v>
      </c>
      <c r="E134" s="43"/>
      <c r="F134" s="221" t="s">
        <v>491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19" t="s">
        <v>130</v>
      </c>
      <c r="AU134" s="19" t="s">
        <v>90</v>
      </c>
    </row>
    <row r="135" s="2" customFormat="1">
      <c r="A135" s="41"/>
      <c r="B135" s="42"/>
      <c r="C135" s="43"/>
      <c r="D135" s="225" t="s">
        <v>131</v>
      </c>
      <c r="E135" s="43"/>
      <c r="F135" s="226" t="s">
        <v>492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9" t="s">
        <v>131</v>
      </c>
      <c r="AU135" s="19" t="s">
        <v>90</v>
      </c>
    </row>
    <row r="136" s="14" customFormat="1">
      <c r="A136" s="14"/>
      <c r="B136" s="242"/>
      <c r="C136" s="243"/>
      <c r="D136" s="220" t="s">
        <v>168</v>
      </c>
      <c r="E136" s="244" t="s">
        <v>35</v>
      </c>
      <c r="F136" s="245" t="s">
        <v>481</v>
      </c>
      <c r="G136" s="243"/>
      <c r="H136" s="246">
        <v>10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168</v>
      </c>
      <c r="AU136" s="252" t="s">
        <v>90</v>
      </c>
      <c r="AV136" s="14" t="s">
        <v>90</v>
      </c>
      <c r="AW136" s="14" t="s">
        <v>40</v>
      </c>
      <c r="AX136" s="14" t="s">
        <v>88</v>
      </c>
      <c r="AY136" s="252" t="s">
        <v>120</v>
      </c>
    </row>
    <row r="137" s="2" customFormat="1" ht="24.15" customHeight="1">
      <c r="A137" s="41"/>
      <c r="B137" s="42"/>
      <c r="C137" s="207" t="s">
        <v>272</v>
      </c>
      <c r="D137" s="207" t="s">
        <v>123</v>
      </c>
      <c r="E137" s="208" t="s">
        <v>493</v>
      </c>
      <c r="F137" s="209" t="s">
        <v>494</v>
      </c>
      <c r="G137" s="210" t="s">
        <v>210</v>
      </c>
      <c r="H137" s="211">
        <v>406</v>
      </c>
      <c r="I137" s="212"/>
      <c r="J137" s="213">
        <f>ROUND(I137*H137,2)</f>
        <v>0</v>
      </c>
      <c r="K137" s="209" t="s">
        <v>127</v>
      </c>
      <c r="L137" s="47"/>
      <c r="M137" s="214" t="s">
        <v>35</v>
      </c>
      <c r="N137" s="215" t="s">
        <v>51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447</v>
      </c>
      <c r="AT137" s="218" t="s">
        <v>123</v>
      </c>
      <c r="AU137" s="218" t="s">
        <v>90</v>
      </c>
      <c r="AY137" s="19" t="s">
        <v>120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9" t="s">
        <v>88</v>
      </c>
      <c r="BK137" s="219">
        <f>ROUND(I137*H137,2)</f>
        <v>0</v>
      </c>
      <c r="BL137" s="19" t="s">
        <v>447</v>
      </c>
      <c r="BM137" s="218" t="s">
        <v>495</v>
      </c>
    </row>
    <row r="138" s="2" customFormat="1">
      <c r="A138" s="41"/>
      <c r="B138" s="42"/>
      <c r="C138" s="43"/>
      <c r="D138" s="220" t="s">
        <v>130</v>
      </c>
      <c r="E138" s="43"/>
      <c r="F138" s="221" t="s">
        <v>496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19" t="s">
        <v>130</v>
      </c>
      <c r="AU138" s="19" t="s">
        <v>90</v>
      </c>
    </row>
    <row r="139" s="2" customFormat="1">
      <c r="A139" s="41"/>
      <c r="B139" s="42"/>
      <c r="C139" s="43"/>
      <c r="D139" s="225" t="s">
        <v>131</v>
      </c>
      <c r="E139" s="43"/>
      <c r="F139" s="226" t="s">
        <v>497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131</v>
      </c>
      <c r="AU139" s="19" t="s">
        <v>90</v>
      </c>
    </row>
    <row r="140" s="14" customFormat="1">
      <c r="A140" s="14"/>
      <c r="B140" s="242"/>
      <c r="C140" s="243"/>
      <c r="D140" s="220" t="s">
        <v>168</v>
      </c>
      <c r="E140" s="244" t="s">
        <v>35</v>
      </c>
      <c r="F140" s="245" t="s">
        <v>422</v>
      </c>
      <c r="G140" s="243"/>
      <c r="H140" s="246">
        <v>416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168</v>
      </c>
      <c r="AU140" s="252" t="s">
        <v>90</v>
      </c>
      <c r="AV140" s="14" t="s">
        <v>90</v>
      </c>
      <c r="AW140" s="14" t="s">
        <v>40</v>
      </c>
      <c r="AX140" s="14" t="s">
        <v>80</v>
      </c>
      <c r="AY140" s="252" t="s">
        <v>120</v>
      </c>
    </row>
    <row r="141" s="14" customFormat="1">
      <c r="A141" s="14"/>
      <c r="B141" s="242"/>
      <c r="C141" s="243"/>
      <c r="D141" s="220" t="s">
        <v>168</v>
      </c>
      <c r="E141" s="244" t="s">
        <v>35</v>
      </c>
      <c r="F141" s="245" t="s">
        <v>487</v>
      </c>
      <c r="G141" s="243"/>
      <c r="H141" s="246">
        <v>-10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168</v>
      </c>
      <c r="AU141" s="252" t="s">
        <v>90</v>
      </c>
      <c r="AV141" s="14" t="s">
        <v>90</v>
      </c>
      <c r="AW141" s="14" t="s">
        <v>40</v>
      </c>
      <c r="AX141" s="14" t="s">
        <v>80</v>
      </c>
      <c r="AY141" s="252" t="s">
        <v>120</v>
      </c>
    </row>
    <row r="142" s="15" customFormat="1">
      <c r="A142" s="15"/>
      <c r="B142" s="253"/>
      <c r="C142" s="254"/>
      <c r="D142" s="220" t="s">
        <v>168</v>
      </c>
      <c r="E142" s="255" t="s">
        <v>35</v>
      </c>
      <c r="F142" s="256" t="s">
        <v>181</v>
      </c>
      <c r="G142" s="254"/>
      <c r="H142" s="257">
        <v>406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168</v>
      </c>
      <c r="AU142" s="263" t="s">
        <v>90</v>
      </c>
      <c r="AV142" s="15" t="s">
        <v>144</v>
      </c>
      <c r="AW142" s="15" t="s">
        <v>40</v>
      </c>
      <c r="AX142" s="15" t="s">
        <v>88</v>
      </c>
      <c r="AY142" s="263" t="s">
        <v>120</v>
      </c>
    </row>
    <row r="143" s="2" customFormat="1" ht="37.8" customHeight="1">
      <c r="A143" s="41"/>
      <c r="B143" s="42"/>
      <c r="C143" s="207" t="s">
        <v>280</v>
      </c>
      <c r="D143" s="207" t="s">
        <v>123</v>
      </c>
      <c r="E143" s="208" t="s">
        <v>498</v>
      </c>
      <c r="F143" s="209" t="s">
        <v>499</v>
      </c>
      <c r="G143" s="210" t="s">
        <v>210</v>
      </c>
      <c r="H143" s="211">
        <v>101.15000000000001</v>
      </c>
      <c r="I143" s="212"/>
      <c r="J143" s="213">
        <f>ROUND(I143*H143,2)</f>
        <v>0</v>
      </c>
      <c r="K143" s="209" t="s">
        <v>127</v>
      </c>
      <c r="L143" s="47"/>
      <c r="M143" s="214" t="s">
        <v>35</v>
      </c>
      <c r="N143" s="215" t="s">
        <v>51</v>
      </c>
      <c r="O143" s="87"/>
      <c r="P143" s="216">
        <f>O143*H143</f>
        <v>0</v>
      </c>
      <c r="Q143" s="216">
        <v>1.0000000000000001E-05</v>
      </c>
      <c r="R143" s="216">
        <f>Q143*H143</f>
        <v>0.0010115000000000003</v>
      </c>
      <c r="S143" s="216">
        <v>0</v>
      </c>
      <c r="T143" s="21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447</v>
      </c>
      <c r="AT143" s="218" t="s">
        <v>123</v>
      </c>
      <c r="AU143" s="218" t="s">
        <v>90</v>
      </c>
      <c r="AY143" s="19" t="s">
        <v>120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88</v>
      </c>
      <c r="BK143" s="219">
        <f>ROUND(I143*H143,2)</f>
        <v>0</v>
      </c>
      <c r="BL143" s="19" t="s">
        <v>447</v>
      </c>
      <c r="BM143" s="218" t="s">
        <v>500</v>
      </c>
    </row>
    <row r="144" s="2" customFormat="1">
      <c r="A144" s="41"/>
      <c r="B144" s="42"/>
      <c r="C144" s="43"/>
      <c r="D144" s="220" t="s">
        <v>130</v>
      </c>
      <c r="E144" s="43"/>
      <c r="F144" s="221" t="s">
        <v>501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19" t="s">
        <v>130</v>
      </c>
      <c r="AU144" s="19" t="s">
        <v>90</v>
      </c>
    </row>
    <row r="145" s="2" customFormat="1">
      <c r="A145" s="41"/>
      <c r="B145" s="42"/>
      <c r="C145" s="43"/>
      <c r="D145" s="225" t="s">
        <v>131</v>
      </c>
      <c r="E145" s="43"/>
      <c r="F145" s="226" t="s">
        <v>502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19" t="s">
        <v>131</v>
      </c>
      <c r="AU145" s="19" t="s">
        <v>90</v>
      </c>
    </row>
    <row r="146" s="14" customFormat="1">
      <c r="A146" s="14"/>
      <c r="B146" s="242"/>
      <c r="C146" s="243"/>
      <c r="D146" s="220" t="s">
        <v>168</v>
      </c>
      <c r="E146" s="244" t="s">
        <v>35</v>
      </c>
      <c r="F146" s="245" t="s">
        <v>215</v>
      </c>
      <c r="G146" s="243"/>
      <c r="H146" s="246">
        <v>25.149999999999999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168</v>
      </c>
      <c r="AU146" s="252" t="s">
        <v>90</v>
      </c>
      <c r="AV146" s="14" t="s">
        <v>90</v>
      </c>
      <c r="AW146" s="14" t="s">
        <v>40</v>
      </c>
      <c r="AX146" s="14" t="s">
        <v>80</v>
      </c>
      <c r="AY146" s="252" t="s">
        <v>120</v>
      </c>
    </row>
    <row r="147" s="14" customFormat="1">
      <c r="A147" s="14"/>
      <c r="B147" s="242"/>
      <c r="C147" s="243"/>
      <c r="D147" s="220" t="s">
        <v>168</v>
      </c>
      <c r="E147" s="244" t="s">
        <v>35</v>
      </c>
      <c r="F147" s="245" t="s">
        <v>214</v>
      </c>
      <c r="G147" s="243"/>
      <c r="H147" s="246">
        <v>40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168</v>
      </c>
      <c r="AU147" s="252" t="s">
        <v>90</v>
      </c>
      <c r="AV147" s="14" t="s">
        <v>90</v>
      </c>
      <c r="AW147" s="14" t="s">
        <v>40</v>
      </c>
      <c r="AX147" s="14" t="s">
        <v>80</v>
      </c>
      <c r="AY147" s="252" t="s">
        <v>120</v>
      </c>
    </row>
    <row r="148" s="14" customFormat="1">
      <c r="A148" s="14"/>
      <c r="B148" s="242"/>
      <c r="C148" s="243"/>
      <c r="D148" s="220" t="s">
        <v>168</v>
      </c>
      <c r="E148" s="244" t="s">
        <v>35</v>
      </c>
      <c r="F148" s="245" t="s">
        <v>216</v>
      </c>
      <c r="G148" s="243"/>
      <c r="H148" s="246">
        <v>36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168</v>
      </c>
      <c r="AU148" s="252" t="s">
        <v>90</v>
      </c>
      <c r="AV148" s="14" t="s">
        <v>90</v>
      </c>
      <c r="AW148" s="14" t="s">
        <v>40</v>
      </c>
      <c r="AX148" s="14" t="s">
        <v>80</v>
      </c>
      <c r="AY148" s="252" t="s">
        <v>120</v>
      </c>
    </row>
    <row r="149" s="15" customFormat="1">
      <c r="A149" s="15"/>
      <c r="B149" s="253"/>
      <c r="C149" s="254"/>
      <c r="D149" s="220" t="s">
        <v>168</v>
      </c>
      <c r="E149" s="255" t="s">
        <v>35</v>
      </c>
      <c r="F149" s="256" t="s">
        <v>181</v>
      </c>
      <c r="G149" s="254"/>
      <c r="H149" s="257">
        <v>101.15000000000001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3" t="s">
        <v>168</v>
      </c>
      <c r="AU149" s="263" t="s">
        <v>90</v>
      </c>
      <c r="AV149" s="15" t="s">
        <v>144</v>
      </c>
      <c r="AW149" s="15" t="s">
        <v>40</v>
      </c>
      <c r="AX149" s="15" t="s">
        <v>88</v>
      </c>
      <c r="AY149" s="263" t="s">
        <v>120</v>
      </c>
    </row>
    <row r="150" s="2" customFormat="1" ht="24.15" customHeight="1">
      <c r="A150" s="41"/>
      <c r="B150" s="42"/>
      <c r="C150" s="207" t="s">
        <v>287</v>
      </c>
      <c r="D150" s="207" t="s">
        <v>123</v>
      </c>
      <c r="E150" s="208" t="s">
        <v>503</v>
      </c>
      <c r="F150" s="209" t="s">
        <v>504</v>
      </c>
      <c r="G150" s="210" t="s">
        <v>210</v>
      </c>
      <c r="H150" s="211">
        <v>416</v>
      </c>
      <c r="I150" s="212"/>
      <c r="J150" s="213">
        <f>ROUND(I150*H150,2)</f>
        <v>0</v>
      </c>
      <c r="K150" s="209" t="s">
        <v>127</v>
      </c>
      <c r="L150" s="47"/>
      <c r="M150" s="214" t="s">
        <v>35</v>
      </c>
      <c r="N150" s="215" t="s">
        <v>51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8" t="s">
        <v>447</v>
      </c>
      <c r="AT150" s="218" t="s">
        <v>123</v>
      </c>
      <c r="AU150" s="218" t="s">
        <v>90</v>
      </c>
      <c r="AY150" s="19" t="s">
        <v>120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88</v>
      </c>
      <c r="BK150" s="219">
        <f>ROUND(I150*H150,2)</f>
        <v>0</v>
      </c>
      <c r="BL150" s="19" t="s">
        <v>447</v>
      </c>
      <c r="BM150" s="218" t="s">
        <v>505</v>
      </c>
    </row>
    <row r="151" s="2" customFormat="1">
      <c r="A151" s="41"/>
      <c r="B151" s="42"/>
      <c r="C151" s="43"/>
      <c r="D151" s="220" t="s">
        <v>130</v>
      </c>
      <c r="E151" s="43"/>
      <c r="F151" s="221" t="s">
        <v>506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19" t="s">
        <v>130</v>
      </c>
      <c r="AU151" s="19" t="s">
        <v>90</v>
      </c>
    </row>
    <row r="152" s="2" customFormat="1">
      <c r="A152" s="41"/>
      <c r="B152" s="42"/>
      <c r="C152" s="43"/>
      <c r="D152" s="225" t="s">
        <v>131</v>
      </c>
      <c r="E152" s="43"/>
      <c r="F152" s="226" t="s">
        <v>507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19" t="s">
        <v>131</v>
      </c>
      <c r="AU152" s="19" t="s">
        <v>90</v>
      </c>
    </row>
    <row r="153" s="14" customFormat="1">
      <c r="A153" s="14"/>
      <c r="B153" s="242"/>
      <c r="C153" s="243"/>
      <c r="D153" s="220" t="s">
        <v>168</v>
      </c>
      <c r="E153" s="244" t="s">
        <v>35</v>
      </c>
      <c r="F153" s="245" t="s">
        <v>422</v>
      </c>
      <c r="G153" s="243"/>
      <c r="H153" s="246">
        <v>416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168</v>
      </c>
      <c r="AU153" s="252" t="s">
        <v>90</v>
      </c>
      <c r="AV153" s="14" t="s">
        <v>90</v>
      </c>
      <c r="AW153" s="14" t="s">
        <v>40</v>
      </c>
      <c r="AX153" s="14" t="s">
        <v>88</v>
      </c>
      <c r="AY153" s="252" t="s">
        <v>120</v>
      </c>
    </row>
    <row r="154" s="2" customFormat="1" ht="24.15" customHeight="1">
      <c r="A154" s="41"/>
      <c r="B154" s="42"/>
      <c r="C154" s="207" t="s">
        <v>293</v>
      </c>
      <c r="D154" s="207" t="s">
        <v>123</v>
      </c>
      <c r="E154" s="208" t="s">
        <v>508</v>
      </c>
      <c r="F154" s="209" t="s">
        <v>509</v>
      </c>
      <c r="G154" s="210" t="s">
        <v>210</v>
      </c>
      <c r="H154" s="211">
        <v>416</v>
      </c>
      <c r="I154" s="212"/>
      <c r="J154" s="213">
        <f>ROUND(I154*H154,2)</f>
        <v>0</v>
      </c>
      <c r="K154" s="209" t="s">
        <v>127</v>
      </c>
      <c r="L154" s="47"/>
      <c r="M154" s="214" t="s">
        <v>35</v>
      </c>
      <c r="N154" s="215" t="s">
        <v>51</v>
      </c>
      <c r="O154" s="87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8" t="s">
        <v>447</v>
      </c>
      <c r="AT154" s="218" t="s">
        <v>123</v>
      </c>
      <c r="AU154" s="218" t="s">
        <v>90</v>
      </c>
      <c r="AY154" s="19" t="s">
        <v>120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9" t="s">
        <v>88</v>
      </c>
      <c r="BK154" s="219">
        <f>ROUND(I154*H154,2)</f>
        <v>0</v>
      </c>
      <c r="BL154" s="19" t="s">
        <v>447</v>
      </c>
      <c r="BM154" s="218" t="s">
        <v>510</v>
      </c>
    </row>
    <row r="155" s="2" customFormat="1">
      <c r="A155" s="41"/>
      <c r="B155" s="42"/>
      <c r="C155" s="43"/>
      <c r="D155" s="220" t="s">
        <v>130</v>
      </c>
      <c r="E155" s="43"/>
      <c r="F155" s="221" t="s">
        <v>511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19" t="s">
        <v>130</v>
      </c>
      <c r="AU155" s="19" t="s">
        <v>90</v>
      </c>
    </row>
    <row r="156" s="2" customFormat="1">
      <c r="A156" s="41"/>
      <c r="B156" s="42"/>
      <c r="C156" s="43"/>
      <c r="D156" s="225" t="s">
        <v>131</v>
      </c>
      <c r="E156" s="43"/>
      <c r="F156" s="226" t="s">
        <v>512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9" t="s">
        <v>131</v>
      </c>
      <c r="AU156" s="19" t="s">
        <v>90</v>
      </c>
    </row>
    <row r="157" s="14" customFormat="1">
      <c r="A157" s="14"/>
      <c r="B157" s="242"/>
      <c r="C157" s="243"/>
      <c r="D157" s="220" t="s">
        <v>168</v>
      </c>
      <c r="E157" s="244" t="s">
        <v>35</v>
      </c>
      <c r="F157" s="245" t="s">
        <v>422</v>
      </c>
      <c r="G157" s="243"/>
      <c r="H157" s="246">
        <v>416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168</v>
      </c>
      <c r="AU157" s="252" t="s">
        <v>90</v>
      </c>
      <c r="AV157" s="14" t="s">
        <v>90</v>
      </c>
      <c r="AW157" s="14" t="s">
        <v>40</v>
      </c>
      <c r="AX157" s="14" t="s">
        <v>88</v>
      </c>
      <c r="AY157" s="252" t="s">
        <v>120</v>
      </c>
    </row>
    <row r="158" s="2" customFormat="1" ht="21.75" customHeight="1">
      <c r="A158" s="41"/>
      <c r="B158" s="42"/>
      <c r="C158" s="207" t="s">
        <v>304</v>
      </c>
      <c r="D158" s="207" t="s">
        <v>123</v>
      </c>
      <c r="E158" s="208" t="s">
        <v>513</v>
      </c>
      <c r="F158" s="209" t="s">
        <v>514</v>
      </c>
      <c r="G158" s="210" t="s">
        <v>210</v>
      </c>
      <c r="H158" s="211">
        <v>416</v>
      </c>
      <c r="I158" s="212"/>
      <c r="J158" s="213">
        <f>ROUND(I158*H158,2)</f>
        <v>0</v>
      </c>
      <c r="K158" s="209" t="s">
        <v>127</v>
      </c>
      <c r="L158" s="47"/>
      <c r="M158" s="214" t="s">
        <v>35</v>
      </c>
      <c r="N158" s="215" t="s">
        <v>51</v>
      </c>
      <c r="O158" s="87"/>
      <c r="P158" s="216">
        <f>O158*H158</f>
        <v>0</v>
      </c>
      <c r="Q158" s="216">
        <v>6.9999999999999994E-05</v>
      </c>
      <c r="R158" s="216">
        <f>Q158*H158</f>
        <v>0.029119999999999997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447</v>
      </c>
      <c r="AT158" s="218" t="s">
        <v>123</v>
      </c>
      <c r="AU158" s="218" t="s">
        <v>90</v>
      </c>
      <c r="AY158" s="19" t="s">
        <v>120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88</v>
      </c>
      <c r="BK158" s="219">
        <f>ROUND(I158*H158,2)</f>
        <v>0</v>
      </c>
      <c r="BL158" s="19" t="s">
        <v>447</v>
      </c>
      <c r="BM158" s="218" t="s">
        <v>515</v>
      </c>
    </row>
    <row r="159" s="2" customFormat="1">
      <c r="A159" s="41"/>
      <c r="B159" s="42"/>
      <c r="C159" s="43"/>
      <c r="D159" s="220" t="s">
        <v>130</v>
      </c>
      <c r="E159" s="43"/>
      <c r="F159" s="221" t="s">
        <v>516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9" t="s">
        <v>130</v>
      </c>
      <c r="AU159" s="19" t="s">
        <v>90</v>
      </c>
    </row>
    <row r="160" s="2" customFormat="1">
      <c r="A160" s="41"/>
      <c r="B160" s="42"/>
      <c r="C160" s="43"/>
      <c r="D160" s="225" t="s">
        <v>131</v>
      </c>
      <c r="E160" s="43"/>
      <c r="F160" s="226" t="s">
        <v>517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9" t="s">
        <v>131</v>
      </c>
      <c r="AU160" s="19" t="s">
        <v>90</v>
      </c>
    </row>
    <row r="161" s="14" customFormat="1">
      <c r="A161" s="14"/>
      <c r="B161" s="242"/>
      <c r="C161" s="243"/>
      <c r="D161" s="220" t="s">
        <v>168</v>
      </c>
      <c r="E161" s="244" t="s">
        <v>35</v>
      </c>
      <c r="F161" s="245" t="s">
        <v>422</v>
      </c>
      <c r="G161" s="243"/>
      <c r="H161" s="246">
        <v>416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168</v>
      </c>
      <c r="AU161" s="252" t="s">
        <v>90</v>
      </c>
      <c r="AV161" s="14" t="s">
        <v>90</v>
      </c>
      <c r="AW161" s="14" t="s">
        <v>40</v>
      </c>
      <c r="AX161" s="14" t="s">
        <v>88</v>
      </c>
      <c r="AY161" s="252" t="s">
        <v>120</v>
      </c>
    </row>
    <row r="162" s="2" customFormat="1" ht="24.15" customHeight="1">
      <c r="A162" s="41"/>
      <c r="B162" s="42"/>
      <c r="C162" s="207" t="s">
        <v>307</v>
      </c>
      <c r="D162" s="207" t="s">
        <v>123</v>
      </c>
      <c r="E162" s="208" t="s">
        <v>518</v>
      </c>
      <c r="F162" s="209" t="s">
        <v>519</v>
      </c>
      <c r="G162" s="210" t="s">
        <v>210</v>
      </c>
      <c r="H162" s="211">
        <v>416</v>
      </c>
      <c r="I162" s="212"/>
      <c r="J162" s="213">
        <f>ROUND(I162*H162,2)</f>
        <v>0</v>
      </c>
      <c r="K162" s="209" t="s">
        <v>127</v>
      </c>
      <c r="L162" s="47"/>
      <c r="M162" s="214" t="s">
        <v>35</v>
      </c>
      <c r="N162" s="215" t="s">
        <v>51</v>
      </c>
      <c r="O162" s="87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447</v>
      </c>
      <c r="AT162" s="218" t="s">
        <v>123</v>
      </c>
      <c r="AU162" s="218" t="s">
        <v>90</v>
      </c>
      <c r="AY162" s="19" t="s">
        <v>120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9" t="s">
        <v>88</v>
      </c>
      <c r="BK162" s="219">
        <f>ROUND(I162*H162,2)</f>
        <v>0</v>
      </c>
      <c r="BL162" s="19" t="s">
        <v>447</v>
      </c>
      <c r="BM162" s="218" t="s">
        <v>520</v>
      </c>
    </row>
    <row r="163" s="2" customFormat="1">
      <c r="A163" s="41"/>
      <c r="B163" s="42"/>
      <c r="C163" s="43"/>
      <c r="D163" s="220" t="s">
        <v>130</v>
      </c>
      <c r="E163" s="43"/>
      <c r="F163" s="221" t="s">
        <v>521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19" t="s">
        <v>130</v>
      </c>
      <c r="AU163" s="19" t="s">
        <v>90</v>
      </c>
    </row>
    <row r="164" s="2" customFormat="1">
      <c r="A164" s="41"/>
      <c r="B164" s="42"/>
      <c r="C164" s="43"/>
      <c r="D164" s="225" t="s">
        <v>131</v>
      </c>
      <c r="E164" s="43"/>
      <c r="F164" s="226" t="s">
        <v>522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19" t="s">
        <v>131</v>
      </c>
      <c r="AU164" s="19" t="s">
        <v>90</v>
      </c>
    </row>
    <row r="165" s="14" customFormat="1">
      <c r="A165" s="14"/>
      <c r="B165" s="242"/>
      <c r="C165" s="243"/>
      <c r="D165" s="220" t="s">
        <v>168</v>
      </c>
      <c r="E165" s="244" t="s">
        <v>35</v>
      </c>
      <c r="F165" s="245" t="s">
        <v>422</v>
      </c>
      <c r="G165" s="243"/>
      <c r="H165" s="246">
        <v>416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168</v>
      </c>
      <c r="AU165" s="252" t="s">
        <v>90</v>
      </c>
      <c r="AV165" s="14" t="s">
        <v>90</v>
      </c>
      <c r="AW165" s="14" t="s">
        <v>40</v>
      </c>
      <c r="AX165" s="14" t="s">
        <v>88</v>
      </c>
      <c r="AY165" s="252" t="s">
        <v>120</v>
      </c>
    </row>
    <row r="166" s="2" customFormat="1" ht="24.15" customHeight="1">
      <c r="A166" s="41"/>
      <c r="B166" s="42"/>
      <c r="C166" s="264" t="s">
        <v>313</v>
      </c>
      <c r="D166" s="264" t="s">
        <v>288</v>
      </c>
      <c r="E166" s="265" t="s">
        <v>523</v>
      </c>
      <c r="F166" s="266" t="s">
        <v>524</v>
      </c>
      <c r="G166" s="267" t="s">
        <v>210</v>
      </c>
      <c r="H166" s="268">
        <v>436.80000000000001</v>
      </c>
      <c r="I166" s="269"/>
      <c r="J166" s="270">
        <f>ROUND(I166*H166,2)</f>
        <v>0</v>
      </c>
      <c r="K166" s="266" t="s">
        <v>127</v>
      </c>
      <c r="L166" s="271"/>
      <c r="M166" s="272" t="s">
        <v>35</v>
      </c>
      <c r="N166" s="273" t="s">
        <v>51</v>
      </c>
      <c r="O166" s="87"/>
      <c r="P166" s="216">
        <f>O166*H166</f>
        <v>0</v>
      </c>
      <c r="Q166" s="216">
        <v>0.00025999999999999998</v>
      </c>
      <c r="R166" s="216">
        <f>Q166*H166</f>
        <v>0.11356799999999999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464</v>
      </c>
      <c r="AT166" s="218" t="s">
        <v>288</v>
      </c>
      <c r="AU166" s="218" t="s">
        <v>90</v>
      </c>
      <c r="AY166" s="19" t="s">
        <v>120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88</v>
      </c>
      <c r="BK166" s="219">
        <f>ROUND(I166*H166,2)</f>
        <v>0</v>
      </c>
      <c r="BL166" s="19" t="s">
        <v>464</v>
      </c>
      <c r="BM166" s="218" t="s">
        <v>525</v>
      </c>
    </row>
    <row r="167" s="2" customFormat="1">
      <c r="A167" s="41"/>
      <c r="B167" s="42"/>
      <c r="C167" s="43"/>
      <c r="D167" s="220" t="s">
        <v>130</v>
      </c>
      <c r="E167" s="43"/>
      <c r="F167" s="221" t="s">
        <v>524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9" t="s">
        <v>130</v>
      </c>
      <c r="AU167" s="19" t="s">
        <v>90</v>
      </c>
    </row>
    <row r="168" s="14" customFormat="1">
      <c r="A168" s="14"/>
      <c r="B168" s="242"/>
      <c r="C168" s="243"/>
      <c r="D168" s="220" t="s">
        <v>168</v>
      </c>
      <c r="E168" s="243"/>
      <c r="F168" s="245" t="s">
        <v>526</v>
      </c>
      <c r="G168" s="243"/>
      <c r="H168" s="246">
        <v>436.80000000000001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168</v>
      </c>
      <c r="AU168" s="252" t="s">
        <v>90</v>
      </c>
      <c r="AV168" s="14" t="s">
        <v>90</v>
      </c>
      <c r="AW168" s="14" t="s">
        <v>4</v>
      </c>
      <c r="AX168" s="14" t="s">
        <v>88</v>
      </c>
      <c r="AY168" s="252" t="s">
        <v>120</v>
      </c>
    </row>
    <row r="169" s="2" customFormat="1" ht="24.15" customHeight="1">
      <c r="A169" s="41"/>
      <c r="B169" s="42"/>
      <c r="C169" s="207" t="s">
        <v>7</v>
      </c>
      <c r="D169" s="207" t="s">
        <v>123</v>
      </c>
      <c r="E169" s="208" t="s">
        <v>527</v>
      </c>
      <c r="F169" s="209" t="s">
        <v>528</v>
      </c>
      <c r="G169" s="210" t="s">
        <v>257</v>
      </c>
      <c r="H169" s="211">
        <v>0.14699999999999999</v>
      </c>
      <c r="I169" s="212"/>
      <c r="J169" s="213">
        <f>ROUND(I169*H169,2)</f>
        <v>0</v>
      </c>
      <c r="K169" s="209" t="s">
        <v>127</v>
      </c>
      <c r="L169" s="47"/>
      <c r="M169" s="214" t="s">
        <v>35</v>
      </c>
      <c r="N169" s="215" t="s">
        <v>51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447</v>
      </c>
      <c r="AT169" s="218" t="s">
        <v>123</v>
      </c>
      <c r="AU169" s="218" t="s">
        <v>90</v>
      </c>
      <c r="AY169" s="19" t="s">
        <v>120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9" t="s">
        <v>88</v>
      </c>
      <c r="BK169" s="219">
        <f>ROUND(I169*H169,2)</f>
        <v>0</v>
      </c>
      <c r="BL169" s="19" t="s">
        <v>447</v>
      </c>
      <c r="BM169" s="218" t="s">
        <v>529</v>
      </c>
    </row>
    <row r="170" s="2" customFormat="1">
      <c r="A170" s="41"/>
      <c r="B170" s="42"/>
      <c r="C170" s="43"/>
      <c r="D170" s="220" t="s">
        <v>130</v>
      </c>
      <c r="E170" s="43"/>
      <c r="F170" s="221" t="s">
        <v>530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19" t="s">
        <v>130</v>
      </c>
      <c r="AU170" s="19" t="s">
        <v>90</v>
      </c>
    </row>
    <row r="171" s="2" customFormat="1">
      <c r="A171" s="41"/>
      <c r="B171" s="42"/>
      <c r="C171" s="43"/>
      <c r="D171" s="225" t="s">
        <v>131</v>
      </c>
      <c r="E171" s="43"/>
      <c r="F171" s="226" t="s">
        <v>531</v>
      </c>
      <c r="G171" s="43"/>
      <c r="H171" s="43"/>
      <c r="I171" s="222"/>
      <c r="J171" s="43"/>
      <c r="K171" s="43"/>
      <c r="L171" s="47"/>
      <c r="M171" s="228"/>
      <c r="N171" s="229"/>
      <c r="O171" s="230"/>
      <c r="P171" s="230"/>
      <c r="Q171" s="230"/>
      <c r="R171" s="230"/>
      <c r="S171" s="230"/>
      <c r="T171" s="231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19" t="s">
        <v>131</v>
      </c>
      <c r="AU171" s="19" t="s">
        <v>90</v>
      </c>
    </row>
    <row r="172" s="2" customFormat="1" ht="6.96" customHeight="1">
      <c r="A172" s="41"/>
      <c r="B172" s="62"/>
      <c r="C172" s="63"/>
      <c r="D172" s="63"/>
      <c r="E172" s="63"/>
      <c r="F172" s="63"/>
      <c r="G172" s="63"/>
      <c r="H172" s="63"/>
      <c r="I172" s="63"/>
      <c r="J172" s="63"/>
      <c r="K172" s="63"/>
      <c r="L172" s="47"/>
      <c r="M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</row>
  </sheetData>
  <sheetProtection sheet="1" autoFilter="0" formatColumns="0" formatRows="0" objects="1" scenarios="1" spinCount="100000" saltValue="OpfGle4h5T8x54z7DNhhhA4l3wk4/6+dgwLi+FN9xFtBHWv0epRXi6/g2xtvJ9c9G1weY5HJjBzeQhWlbhEzDQ==" hashValue="qpe/lQwNBJ/ItxvbVuYDE4Dtngic1qxyvf6hWYLWVU58qLgBgnEpMRvVRlyunu9JSYr3zTCoG0K+kz5hgSYfsg==" algorithmName="SHA-512" password="FC2B"/>
  <autoFilter ref="C83:K17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5_01/741122134"/>
    <hyperlink ref="F96" r:id="rId2" display="https://podminky.urs.cz/item/CS_URS_2025_01/741810003"/>
    <hyperlink ref="F99" r:id="rId3" display="https://podminky.urs.cz/item/CS_URS_2025_01/741810011"/>
    <hyperlink ref="F102" r:id="rId4" display="https://podminky.urs.cz/item/CS_URS_2025_01/998741101"/>
    <hyperlink ref="F107" r:id="rId5" display="https://podminky.urs.cz/item/CS_URS_2025_01/210190431"/>
    <hyperlink ref="F113" r:id="rId6" display="https://podminky.urs.cz/item/CS_URS_2025_01/210220022"/>
    <hyperlink ref="F121" r:id="rId7" display="https://podminky.urs.cz/item/CS_URS_2025_01/460010023"/>
    <hyperlink ref="F125" r:id="rId8" display="https://podminky.urs.cz/item/CS_URS_2025_01/460161242"/>
    <hyperlink ref="F129" r:id="rId9" display="https://podminky.urs.cz/item/CS_URS_2025_01/460171242"/>
    <hyperlink ref="F135" r:id="rId10" display="https://podminky.urs.cz/item/CS_URS_2025_01/460431152"/>
    <hyperlink ref="F139" r:id="rId11" display="https://podminky.urs.cz/item/CS_URS_2025_01/460451252"/>
    <hyperlink ref="F145" r:id="rId12" display="https://podminky.urs.cz/item/CS_URS_2025_01/460631111"/>
    <hyperlink ref="F152" r:id="rId13" display="https://podminky.urs.cz/item/CS_URS_2025_01/460661112"/>
    <hyperlink ref="F156" r:id="rId14" display="https://podminky.urs.cz/item/CS_URS_2025_01/460662112"/>
    <hyperlink ref="F160" r:id="rId15" display="https://podminky.urs.cz/item/CS_URS_2025_01/460671112"/>
    <hyperlink ref="F164" r:id="rId16" display="https://podminky.urs.cz/item/CS_URS_2025_01/460791212"/>
    <hyperlink ref="F171" r:id="rId17" display="https://podminky.urs.cz/item/CS_URS_2025_01/46998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532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533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534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535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536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537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538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539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540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541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542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87</v>
      </c>
      <c r="F18" s="288" t="s">
        <v>543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544</v>
      </c>
      <c r="F19" s="288" t="s">
        <v>545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546</v>
      </c>
      <c r="F20" s="288" t="s">
        <v>547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548</v>
      </c>
      <c r="F21" s="288" t="s">
        <v>549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550</v>
      </c>
      <c r="F22" s="288" t="s">
        <v>551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552</v>
      </c>
      <c r="F23" s="288" t="s">
        <v>553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554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555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556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557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558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559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560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561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562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107</v>
      </c>
      <c r="F36" s="288"/>
      <c r="G36" s="288" t="s">
        <v>563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564</v>
      </c>
      <c r="F37" s="288"/>
      <c r="G37" s="288" t="s">
        <v>565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61</v>
      </c>
      <c r="F38" s="288"/>
      <c r="G38" s="288" t="s">
        <v>566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62</v>
      </c>
      <c r="F39" s="288"/>
      <c r="G39" s="288" t="s">
        <v>567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108</v>
      </c>
      <c r="F40" s="288"/>
      <c r="G40" s="288" t="s">
        <v>568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109</v>
      </c>
      <c r="F41" s="288"/>
      <c r="G41" s="288" t="s">
        <v>569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570</v>
      </c>
      <c r="F42" s="288"/>
      <c r="G42" s="288" t="s">
        <v>571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572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573</v>
      </c>
      <c r="F44" s="288"/>
      <c r="G44" s="288" t="s">
        <v>574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111</v>
      </c>
      <c r="F45" s="288"/>
      <c r="G45" s="288" t="s">
        <v>575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576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577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578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579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580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581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582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583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584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585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586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587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588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589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590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591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592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593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594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595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596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597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598</v>
      </c>
      <c r="D76" s="306"/>
      <c r="E76" s="306"/>
      <c r="F76" s="306" t="s">
        <v>599</v>
      </c>
      <c r="G76" s="307"/>
      <c r="H76" s="306" t="s">
        <v>62</v>
      </c>
      <c r="I76" s="306" t="s">
        <v>65</v>
      </c>
      <c r="J76" s="306" t="s">
        <v>600</v>
      </c>
      <c r="K76" s="305"/>
    </row>
    <row r="77" s="1" customFormat="1" ht="17.25" customHeight="1">
      <c r="B77" s="303"/>
      <c r="C77" s="308" t="s">
        <v>601</v>
      </c>
      <c r="D77" s="308"/>
      <c r="E77" s="308"/>
      <c r="F77" s="309" t="s">
        <v>602</v>
      </c>
      <c r="G77" s="310"/>
      <c r="H77" s="308"/>
      <c r="I77" s="308"/>
      <c r="J77" s="308" t="s">
        <v>603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61</v>
      </c>
      <c r="D79" s="313"/>
      <c r="E79" s="313"/>
      <c r="F79" s="314" t="s">
        <v>604</v>
      </c>
      <c r="G79" s="315"/>
      <c r="H79" s="291" t="s">
        <v>605</v>
      </c>
      <c r="I79" s="291" t="s">
        <v>606</v>
      </c>
      <c r="J79" s="291">
        <v>20</v>
      </c>
      <c r="K79" s="305"/>
    </row>
    <row r="80" s="1" customFormat="1" ht="15" customHeight="1">
      <c r="B80" s="303"/>
      <c r="C80" s="291" t="s">
        <v>607</v>
      </c>
      <c r="D80" s="291"/>
      <c r="E80" s="291"/>
      <c r="F80" s="314" t="s">
        <v>604</v>
      </c>
      <c r="G80" s="315"/>
      <c r="H80" s="291" t="s">
        <v>608</v>
      </c>
      <c r="I80" s="291" t="s">
        <v>606</v>
      </c>
      <c r="J80" s="291">
        <v>120</v>
      </c>
      <c r="K80" s="305"/>
    </row>
    <row r="81" s="1" customFormat="1" ht="15" customHeight="1">
      <c r="B81" s="316"/>
      <c r="C81" s="291" t="s">
        <v>609</v>
      </c>
      <c r="D81" s="291"/>
      <c r="E81" s="291"/>
      <c r="F81" s="314" t="s">
        <v>610</v>
      </c>
      <c r="G81" s="315"/>
      <c r="H81" s="291" t="s">
        <v>611</v>
      </c>
      <c r="I81" s="291" t="s">
        <v>606</v>
      </c>
      <c r="J81" s="291">
        <v>50</v>
      </c>
      <c r="K81" s="305"/>
    </row>
    <row r="82" s="1" customFormat="1" ht="15" customHeight="1">
      <c r="B82" s="316"/>
      <c r="C82" s="291" t="s">
        <v>612</v>
      </c>
      <c r="D82" s="291"/>
      <c r="E82" s="291"/>
      <c r="F82" s="314" t="s">
        <v>604</v>
      </c>
      <c r="G82" s="315"/>
      <c r="H82" s="291" t="s">
        <v>613</v>
      </c>
      <c r="I82" s="291" t="s">
        <v>614</v>
      </c>
      <c r="J82" s="291"/>
      <c r="K82" s="305"/>
    </row>
    <row r="83" s="1" customFormat="1" ht="15" customHeight="1">
      <c r="B83" s="316"/>
      <c r="C83" s="317" t="s">
        <v>615</v>
      </c>
      <c r="D83" s="317"/>
      <c r="E83" s="317"/>
      <c r="F83" s="318" t="s">
        <v>610</v>
      </c>
      <c r="G83" s="317"/>
      <c r="H83" s="317" t="s">
        <v>616</v>
      </c>
      <c r="I83" s="317" t="s">
        <v>606</v>
      </c>
      <c r="J83" s="317">
        <v>15</v>
      </c>
      <c r="K83" s="305"/>
    </row>
    <row r="84" s="1" customFormat="1" ht="15" customHeight="1">
      <c r="B84" s="316"/>
      <c r="C84" s="317" t="s">
        <v>617</v>
      </c>
      <c r="D84" s="317"/>
      <c r="E84" s="317"/>
      <c r="F84" s="318" t="s">
        <v>610</v>
      </c>
      <c r="G84" s="317"/>
      <c r="H84" s="317" t="s">
        <v>618</v>
      </c>
      <c r="I84" s="317" t="s">
        <v>606</v>
      </c>
      <c r="J84" s="317">
        <v>15</v>
      </c>
      <c r="K84" s="305"/>
    </row>
    <row r="85" s="1" customFormat="1" ht="15" customHeight="1">
      <c r="B85" s="316"/>
      <c r="C85" s="317" t="s">
        <v>619</v>
      </c>
      <c r="D85" s="317"/>
      <c r="E85" s="317"/>
      <c r="F85" s="318" t="s">
        <v>610</v>
      </c>
      <c r="G85" s="317"/>
      <c r="H85" s="317" t="s">
        <v>620</v>
      </c>
      <c r="I85" s="317" t="s">
        <v>606</v>
      </c>
      <c r="J85" s="317">
        <v>20</v>
      </c>
      <c r="K85" s="305"/>
    </row>
    <row r="86" s="1" customFormat="1" ht="15" customHeight="1">
      <c r="B86" s="316"/>
      <c r="C86" s="317" t="s">
        <v>621</v>
      </c>
      <c r="D86" s="317"/>
      <c r="E86" s="317"/>
      <c r="F86" s="318" t="s">
        <v>610</v>
      </c>
      <c r="G86" s="317"/>
      <c r="H86" s="317" t="s">
        <v>622</v>
      </c>
      <c r="I86" s="317" t="s">
        <v>606</v>
      </c>
      <c r="J86" s="317">
        <v>20</v>
      </c>
      <c r="K86" s="305"/>
    </row>
    <row r="87" s="1" customFormat="1" ht="15" customHeight="1">
      <c r="B87" s="316"/>
      <c r="C87" s="291" t="s">
        <v>623</v>
      </c>
      <c r="D87" s="291"/>
      <c r="E87" s="291"/>
      <c r="F87" s="314" t="s">
        <v>610</v>
      </c>
      <c r="G87" s="315"/>
      <c r="H87" s="291" t="s">
        <v>624</v>
      </c>
      <c r="I87" s="291" t="s">
        <v>606</v>
      </c>
      <c r="J87" s="291">
        <v>50</v>
      </c>
      <c r="K87" s="305"/>
    </row>
    <row r="88" s="1" customFormat="1" ht="15" customHeight="1">
      <c r="B88" s="316"/>
      <c r="C88" s="291" t="s">
        <v>625</v>
      </c>
      <c r="D88" s="291"/>
      <c r="E88" s="291"/>
      <c r="F88" s="314" t="s">
        <v>610</v>
      </c>
      <c r="G88" s="315"/>
      <c r="H88" s="291" t="s">
        <v>626</v>
      </c>
      <c r="I88" s="291" t="s">
        <v>606</v>
      </c>
      <c r="J88" s="291">
        <v>20</v>
      </c>
      <c r="K88" s="305"/>
    </row>
    <row r="89" s="1" customFormat="1" ht="15" customHeight="1">
      <c r="B89" s="316"/>
      <c r="C89" s="291" t="s">
        <v>627</v>
      </c>
      <c r="D89" s="291"/>
      <c r="E89" s="291"/>
      <c r="F89" s="314" t="s">
        <v>610</v>
      </c>
      <c r="G89" s="315"/>
      <c r="H89" s="291" t="s">
        <v>628</v>
      </c>
      <c r="I89" s="291" t="s">
        <v>606</v>
      </c>
      <c r="J89" s="291">
        <v>20</v>
      </c>
      <c r="K89" s="305"/>
    </row>
    <row r="90" s="1" customFormat="1" ht="15" customHeight="1">
      <c r="B90" s="316"/>
      <c r="C90" s="291" t="s">
        <v>629</v>
      </c>
      <c r="D90" s="291"/>
      <c r="E90" s="291"/>
      <c r="F90" s="314" t="s">
        <v>610</v>
      </c>
      <c r="G90" s="315"/>
      <c r="H90" s="291" t="s">
        <v>630</v>
      </c>
      <c r="I90" s="291" t="s">
        <v>606</v>
      </c>
      <c r="J90" s="291">
        <v>50</v>
      </c>
      <c r="K90" s="305"/>
    </row>
    <row r="91" s="1" customFormat="1" ht="15" customHeight="1">
      <c r="B91" s="316"/>
      <c r="C91" s="291" t="s">
        <v>631</v>
      </c>
      <c r="D91" s="291"/>
      <c r="E91" s="291"/>
      <c r="F91" s="314" t="s">
        <v>610</v>
      </c>
      <c r="G91" s="315"/>
      <c r="H91" s="291" t="s">
        <v>631</v>
      </c>
      <c r="I91" s="291" t="s">
        <v>606</v>
      </c>
      <c r="J91" s="291">
        <v>50</v>
      </c>
      <c r="K91" s="305"/>
    </row>
    <row r="92" s="1" customFormat="1" ht="15" customHeight="1">
      <c r="B92" s="316"/>
      <c r="C92" s="291" t="s">
        <v>632</v>
      </c>
      <c r="D92" s="291"/>
      <c r="E92" s="291"/>
      <c r="F92" s="314" t="s">
        <v>610</v>
      </c>
      <c r="G92" s="315"/>
      <c r="H92" s="291" t="s">
        <v>633</v>
      </c>
      <c r="I92" s="291" t="s">
        <v>606</v>
      </c>
      <c r="J92" s="291">
        <v>255</v>
      </c>
      <c r="K92" s="305"/>
    </row>
    <row r="93" s="1" customFormat="1" ht="15" customHeight="1">
      <c r="B93" s="316"/>
      <c r="C93" s="291" t="s">
        <v>634</v>
      </c>
      <c r="D93" s="291"/>
      <c r="E93" s="291"/>
      <c r="F93" s="314" t="s">
        <v>604</v>
      </c>
      <c r="G93" s="315"/>
      <c r="H93" s="291" t="s">
        <v>635</v>
      </c>
      <c r="I93" s="291" t="s">
        <v>636</v>
      </c>
      <c r="J93" s="291"/>
      <c r="K93" s="305"/>
    </row>
    <row r="94" s="1" customFormat="1" ht="15" customHeight="1">
      <c r="B94" s="316"/>
      <c r="C94" s="291" t="s">
        <v>637</v>
      </c>
      <c r="D94" s="291"/>
      <c r="E94" s="291"/>
      <c r="F94" s="314" t="s">
        <v>604</v>
      </c>
      <c r="G94" s="315"/>
      <c r="H94" s="291" t="s">
        <v>638</v>
      </c>
      <c r="I94" s="291" t="s">
        <v>639</v>
      </c>
      <c r="J94" s="291"/>
      <c r="K94" s="305"/>
    </row>
    <row r="95" s="1" customFormat="1" ht="15" customHeight="1">
      <c r="B95" s="316"/>
      <c r="C95" s="291" t="s">
        <v>640</v>
      </c>
      <c r="D95" s="291"/>
      <c r="E95" s="291"/>
      <c r="F95" s="314" t="s">
        <v>604</v>
      </c>
      <c r="G95" s="315"/>
      <c r="H95" s="291" t="s">
        <v>640</v>
      </c>
      <c r="I95" s="291" t="s">
        <v>639</v>
      </c>
      <c r="J95" s="291"/>
      <c r="K95" s="305"/>
    </row>
    <row r="96" s="1" customFormat="1" ht="15" customHeight="1">
      <c r="B96" s="316"/>
      <c r="C96" s="291" t="s">
        <v>46</v>
      </c>
      <c r="D96" s="291"/>
      <c r="E96" s="291"/>
      <c r="F96" s="314" t="s">
        <v>604</v>
      </c>
      <c r="G96" s="315"/>
      <c r="H96" s="291" t="s">
        <v>641</v>
      </c>
      <c r="I96" s="291" t="s">
        <v>639</v>
      </c>
      <c r="J96" s="291"/>
      <c r="K96" s="305"/>
    </row>
    <row r="97" s="1" customFormat="1" ht="15" customHeight="1">
      <c r="B97" s="316"/>
      <c r="C97" s="291" t="s">
        <v>56</v>
      </c>
      <c r="D97" s="291"/>
      <c r="E97" s="291"/>
      <c r="F97" s="314" t="s">
        <v>604</v>
      </c>
      <c r="G97" s="315"/>
      <c r="H97" s="291" t="s">
        <v>642</v>
      </c>
      <c r="I97" s="291" t="s">
        <v>639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643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598</v>
      </c>
      <c r="D103" s="306"/>
      <c r="E103" s="306"/>
      <c r="F103" s="306" t="s">
        <v>599</v>
      </c>
      <c r="G103" s="307"/>
      <c r="H103" s="306" t="s">
        <v>62</v>
      </c>
      <c r="I103" s="306" t="s">
        <v>65</v>
      </c>
      <c r="J103" s="306" t="s">
        <v>600</v>
      </c>
      <c r="K103" s="305"/>
    </row>
    <row r="104" s="1" customFormat="1" ht="17.25" customHeight="1">
      <c r="B104" s="303"/>
      <c r="C104" s="308" t="s">
        <v>601</v>
      </c>
      <c r="D104" s="308"/>
      <c r="E104" s="308"/>
      <c r="F104" s="309" t="s">
        <v>602</v>
      </c>
      <c r="G104" s="310"/>
      <c r="H104" s="308"/>
      <c r="I104" s="308"/>
      <c r="J104" s="308" t="s">
        <v>603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61</v>
      </c>
      <c r="D106" s="313"/>
      <c r="E106" s="313"/>
      <c r="F106" s="314" t="s">
        <v>604</v>
      </c>
      <c r="G106" s="291"/>
      <c r="H106" s="291" t="s">
        <v>644</v>
      </c>
      <c r="I106" s="291" t="s">
        <v>606</v>
      </c>
      <c r="J106" s="291">
        <v>20</v>
      </c>
      <c r="K106" s="305"/>
    </row>
    <row r="107" s="1" customFormat="1" ht="15" customHeight="1">
      <c r="B107" s="303"/>
      <c r="C107" s="291" t="s">
        <v>607</v>
      </c>
      <c r="D107" s="291"/>
      <c r="E107" s="291"/>
      <c r="F107" s="314" t="s">
        <v>604</v>
      </c>
      <c r="G107" s="291"/>
      <c r="H107" s="291" t="s">
        <v>644</v>
      </c>
      <c r="I107" s="291" t="s">
        <v>606</v>
      </c>
      <c r="J107" s="291">
        <v>120</v>
      </c>
      <c r="K107" s="305"/>
    </row>
    <row r="108" s="1" customFormat="1" ht="15" customHeight="1">
      <c r="B108" s="316"/>
      <c r="C108" s="291" t="s">
        <v>609</v>
      </c>
      <c r="D108" s="291"/>
      <c r="E108" s="291"/>
      <c r="F108" s="314" t="s">
        <v>610</v>
      </c>
      <c r="G108" s="291"/>
      <c r="H108" s="291" t="s">
        <v>644</v>
      </c>
      <c r="I108" s="291" t="s">
        <v>606</v>
      </c>
      <c r="J108" s="291">
        <v>50</v>
      </c>
      <c r="K108" s="305"/>
    </row>
    <row r="109" s="1" customFormat="1" ht="15" customHeight="1">
      <c r="B109" s="316"/>
      <c r="C109" s="291" t="s">
        <v>612</v>
      </c>
      <c r="D109" s="291"/>
      <c r="E109" s="291"/>
      <c r="F109" s="314" t="s">
        <v>604</v>
      </c>
      <c r="G109" s="291"/>
      <c r="H109" s="291" t="s">
        <v>644</v>
      </c>
      <c r="I109" s="291" t="s">
        <v>614</v>
      </c>
      <c r="J109" s="291"/>
      <c r="K109" s="305"/>
    </row>
    <row r="110" s="1" customFormat="1" ht="15" customHeight="1">
      <c r="B110" s="316"/>
      <c r="C110" s="291" t="s">
        <v>623</v>
      </c>
      <c r="D110" s="291"/>
      <c r="E110" s="291"/>
      <c r="F110" s="314" t="s">
        <v>610</v>
      </c>
      <c r="G110" s="291"/>
      <c r="H110" s="291" t="s">
        <v>644</v>
      </c>
      <c r="I110" s="291" t="s">
        <v>606</v>
      </c>
      <c r="J110" s="291">
        <v>50</v>
      </c>
      <c r="K110" s="305"/>
    </row>
    <row r="111" s="1" customFormat="1" ht="15" customHeight="1">
      <c r="B111" s="316"/>
      <c r="C111" s="291" t="s">
        <v>631</v>
      </c>
      <c r="D111" s="291"/>
      <c r="E111" s="291"/>
      <c r="F111" s="314" t="s">
        <v>610</v>
      </c>
      <c r="G111" s="291"/>
      <c r="H111" s="291" t="s">
        <v>644</v>
      </c>
      <c r="I111" s="291" t="s">
        <v>606</v>
      </c>
      <c r="J111" s="291">
        <v>50</v>
      </c>
      <c r="K111" s="305"/>
    </row>
    <row r="112" s="1" customFormat="1" ht="15" customHeight="1">
      <c r="B112" s="316"/>
      <c r="C112" s="291" t="s">
        <v>629</v>
      </c>
      <c r="D112" s="291"/>
      <c r="E112" s="291"/>
      <c r="F112" s="314" t="s">
        <v>610</v>
      </c>
      <c r="G112" s="291"/>
      <c r="H112" s="291" t="s">
        <v>644</v>
      </c>
      <c r="I112" s="291" t="s">
        <v>606</v>
      </c>
      <c r="J112" s="291">
        <v>50</v>
      </c>
      <c r="K112" s="305"/>
    </row>
    <row r="113" s="1" customFormat="1" ht="15" customHeight="1">
      <c r="B113" s="316"/>
      <c r="C113" s="291" t="s">
        <v>61</v>
      </c>
      <c r="D113" s="291"/>
      <c r="E113" s="291"/>
      <c r="F113" s="314" t="s">
        <v>604</v>
      </c>
      <c r="G113" s="291"/>
      <c r="H113" s="291" t="s">
        <v>645</v>
      </c>
      <c r="I113" s="291" t="s">
        <v>606</v>
      </c>
      <c r="J113" s="291">
        <v>20</v>
      </c>
      <c r="K113" s="305"/>
    </row>
    <row r="114" s="1" customFormat="1" ht="15" customHeight="1">
      <c r="B114" s="316"/>
      <c r="C114" s="291" t="s">
        <v>646</v>
      </c>
      <c r="D114" s="291"/>
      <c r="E114" s="291"/>
      <c r="F114" s="314" t="s">
        <v>604</v>
      </c>
      <c r="G114" s="291"/>
      <c r="H114" s="291" t="s">
        <v>647</v>
      </c>
      <c r="I114" s="291" t="s">
        <v>606</v>
      </c>
      <c r="J114" s="291">
        <v>120</v>
      </c>
      <c r="K114" s="305"/>
    </row>
    <row r="115" s="1" customFormat="1" ht="15" customHeight="1">
      <c r="B115" s="316"/>
      <c r="C115" s="291" t="s">
        <v>46</v>
      </c>
      <c r="D115" s="291"/>
      <c r="E115" s="291"/>
      <c r="F115" s="314" t="s">
        <v>604</v>
      </c>
      <c r="G115" s="291"/>
      <c r="H115" s="291" t="s">
        <v>648</v>
      </c>
      <c r="I115" s="291" t="s">
        <v>639</v>
      </c>
      <c r="J115" s="291"/>
      <c r="K115" s="305"/>
    </row>
    <row r="116" s="1" customFormat="1" ht="15" customHeight="1">
      <c r="B116" s="316"/>
      <c r="C116" s="291" t="s">
        <v>56</v>
      </c>
      <c r="D116" s="291"/>
      <c r="E116" s="291"/>
      <c r="F116" s="314" t="s">
        <v>604</v>
      </c>
      <c r="G116" s="291"/>
      <c r="H116" s="291" t="s">
        <v>649</v>
      </c>
      <c r="I116" s="291" t="s">
        <v>639</v>
      </c>
      <c r="J116" s="291"/>
      <c r="K116" s="305"/>
    </row>
    <row r="117" s="1" customFormat="1" ht="15" customHeight="1">
      <c r="B117" s="316"/>
      <c r="C117" s="291" t="s">
        <v>65</v>
      </c>
      <c r="D117" s="291"/>
      <c r="E117" s="291"/>
      <c r="F117" s="314" t="s">
        <v>604</v>
      </c>
      <c r="G117" s="291"/>
      <c r="H117" s="291" t="s">
        <v>650</v>
      </c>
      <c r="I117" s="291" t="s">
        <v>651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652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598</v>
      </c>
      <c r="D123" s="306"/>
      <c r="E123" s="306"/>
      <c r="F123" s="306" t="s">
        <v>599</v>
      </c>
      <c r="G123" s="307"/>
      <c r="H123" s="306" t="s">
        <v>62</v>
      </c>
      <c r="I123" s="306" t="s">
        <v>65</v>
      </c>
      <c r="J123" s="306" t="s">
        <v>600</v>
      </c>
      <c r="K123" s="335"/>
    </row>
    <row r="124" s="1" customFormat="1" ht="17.25" customHeight="1">
      <c r="B124" s="334"/>
      <c r="C124" s="308" t="s">
        <v>601</v>
      </c>
      <c r="D124" s="308"/>
      <c r="E124" s="308"/>
      <c r="F124" s="309" t="s">
        <v>602</v>
      </c>
      <c r="G124" s="310"/>
      <c r="H124" s="308"/>
      <c r="I124" s="308"/>
      <c r="J124" s="308" t="s">
        <v>603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607</v>
      </c>
      <c r="D126" s="313"/>
      <c r="E126" s="313"/>
      <c r="F126" s="314" t="s">
        <v>604</v>
      </c>
      <c r="G126" s="291"/>
      <c r="H126" s="291" t="s">
        <v>644</v>
      </c>
      <c r="I126" s="291" t="s">
        <v>606</v>
      </c>
      <c r="J126" s="291">
        <v>120</v>
      </c>
      <c r="K126" s="339"/>
    </row>
    <row r="127" s="1" customFormat="1" ht="15" customHeight="1">
      <c r="B127" s="336"/>
      <c r="C127" s="291" t="s">
        <v>653</v>
      </c>
      <c r="D127" s="291"/>
      <c r="E127" s="291"/>
      <c r="F127" s="314" t="s">
        <v>604</v>
      </c>
      <c r="G127" s="291"/>
      <c r="H127" s="291" t="s">
        <v>654</v>
      </c>
      <c r="I127" s="291" t="s">
        <v>606</v>
      </c>
      <c r="J127" s="291" t="s">
        <v>655</v>
      </c>
      <c r="K127" s="339"/>
    </row>
    <row r="128" s="1" customFormat="1" ht="15" customHeight="1">
      <c r="B128" s="336"/>
      <c r="C128" s="291" t="s">
        <v>552</v>
      </c>
      <c r="D128" s="291"/>
      <c r="E128" s="291"/>
      <c r="F128" s="314" t="s">
        <v>604</v>
      </c>
      <c r="G128" s="291"/>
      <c r="H128" s="291" t="s">
        <v>656</v>
      </c>
      <c r="I128" s="291" t="s">
        <v>606</v>
      </c>
      <c r="J128" s="291" t="s">
        <v>655</v>
      </c>
      <c r="K128" s="339"/>
    </row>
    <row r="129" s="1" customFormat="1" ht="15" customHeight="1">
      <c r="B129" s="336"/>
      <c r="C129" s="291" t="s">
        <v>615</v>
      </c>
      <c r="D129" s="291"/>
      <c r="E129" s="291"/>
      <c r="F129" s="314" t="s">
        <v>610</v>
      </c>
      <c r="G129" s="291"/>
      <c r="H129" s="291" t="s">
        <v>616</v>
      </c>
      <c r="I129" s="291" t="s">
        <v>606</v>
      </c>
      <c r="J129" s="291">
        <v>15</v>
      </c>
      <c r="K129" s="339"/>
    </row>
    <row r="130" s="1" customFormat="1" ht="15" customHeight="1">
      <c r="B130" s="336"/>
      <c r="C130" s="317" t="s">
        <v>617</v>
      </c>
      <c r="D130" s="317"/>
      <c r="E130" s="317"/>
      <c r="F130" s="318" t="s">
        <v>610</v>
      </c>
      <c r="G130" s="317"/>
      <c r="H130" s="317" t="s">
        <v>618</v>
      </c>
      <c r="I130" s="317" t="s">
        <v>606</v>
      </c>
      <c r="J130" s="317">
        <v>15</v>
      </c>
      <c r="K130" s="339"/>
    </row>
    <row r="131" s="1" customFormat="1" ht="15" customHeight="1">
      <c r="B131" s="336"/>
      <c r="C131" s="317" t="s">
        <v>619</v>
      </c>
      <c r="D131" s="317"/>
      <c r="E131" s="317"/>
      <c r="F131" s="318" t="s">
        <v>610</v>
      </c>
      <c r="G131" s="317"/>
      <c r="H131" s="317" t="s">
        <v>620</v>
      </c>
      <c r="I131" s="317" t="s">
        <v>606</v>
      </c>
      <c r="J131" s="317">
        <v>20</v>
      </c>
      <c r="K131" s="339"/>
    </row>
    <row r="132" s="1" customFormat="1" ht="15" customHeight="1">
      <c r="B132" s="336"/>
      <c r="C132" s="317" t="s">
        <v>621</v>
      </c>
      <c r="D132" s="317"/>
      <c r="E132" s="317"/>
      <c r="F132" s="318" t="s">
        <v>610</v>
      </c>
      <c r="G132" s="317"/>
      <c r="H132" s="317" t="s">
        <v>622</v>
      </c>
      <c r="I132" s="317" t="s">
        <v>606</v>
      </c>
      <c r="J132" s="317">
        <v>20</v>
      </c>
      <c r="K132" s="339"/>
    </row>
    <row r="133" s="1" customFormat="1" ht="15" customHeight="1">
      <c r="B133" s="336"/>
      <c r="C133" s="291" t="s">
        <v>609</v>
      </c>
      <c r="D133" s="291"/>
      <c r="E133" s="291"/>
      <c r="F133" s="314" t="s">
        <v>610</v>
      </c>
      <c r="G133" s="291"/>
      <c r="H133" s="291" t="s">
        <v>644</v>
      </c>
      <c r="I133" s="291" t="s">
        <v>606</v>
      </c>
      <c r="J133" s="291">
        <v>50</v>
      </c>
      <c r="K133" s="339"/>
    </row>
    <row r="134" s="1" customFormat="1" ht="15" customHeight="1">
      <c r="B134" s="336"/>
      <c r="C134" s="291" t="s">
        <v>623</v>
      </c>
      <c r="D134" s="291"/>
      <c r="E134" s="291"/>
      <c r="F134" s="314" t="s">
        <v>610</v>
      </c>
      <c r="G134" s="291"/>
      <c r="H134" s="291" t="s">
        <v>644</v>
      </c>
      <c r="I134" s="291" t="s">
        <v>606</v>
      </c>
      <c r="J134" s="291">
        <v>50</v>
      </c>
      <c r="K134" s="339"/>
    </row>
    <row r="135" s="1" customFormat="1" ht="15" customHeight="1">
      <c r="B135" s="336"/>
      <c r="C135" s="291" t="s">
        <v>629</v>
      </c>
      <c r="D135" s="291"/>
      <c r="E135" s="291"/>
      <c r="F135" s="314" t="s">
        <v>610</v>
      </c>
      <c r="G135" s="291"/>
      <c r="H135" s="291" t="s">
        <v>644</v>
      </c>
      <c r="I135" s="291" t="s">
        <v>606</v>
      </c>
      <c r="J135" s="291">
        <v>50</v>
      </c>
      <c r="K135" s="339"/>
    </row>
    <row r="136" s="1" customFormat="1" ht="15" customHeight="1">
      <c r="B136" s="336"/>
      <c r="C136" s="291" t="s">
        <v>631</v>
      </c>
      <c r="D136" s="291"/>
      <c r="E136" s="291"/>
      <c r="F136" s="314" t="s">
        <v>610</v>
      </c>
      <c r="G136" s="291"/>
      <c r="H136" s="291" t="s">
        <v>644</v>
      </c>
      <c r="I136" s="291" t="s">
        <v>606</v>
      </c>
      <c r="J136" s="291">
        <v>50</v>
      </c>
      <c r="K136" s="339"/>
    </row>
    <row r="137" s="1" customFormat="1" ht="15" customHeight="1">
      <c r="B137" s="336"/>
      <c r="C137" s="291" t="s">
        <v>632</v>
      </c>
      <c r="D137" s="291"/>
      <c r="E137" s="291"/>
      <c r="F137" s="314" t="s">
        <v>610</v>
      </c>
      <c r="G137" s="291"/>
      <c r="H137" s="291" t="s">
        <v>657</v>
      </c>
      <c r="I137" s="291" t="s">
        <v>606</v>
      </c>
      <c r="J137" s="291">
        <v>255</v>
      </c>
      <c r="K137" s="339"/>
    </row>
    <row r="138" s="1" customFormat="1" ht="15" customHeight="1">
      <c r="B138" s="336"/>
      <c r="C138" s="291" t="s">
        <v>634</v>
      </c>
      <c r="D138" s="291"/>
      <c r="E138" s="291"/>
      <c r="F138" s="314" t="s">
        <v>604</v>
      </c>
      <c r="G138" s="291"/>
      <c r="H138" s="291" t="s">
        <v>658</v>
      </c>
      <c r="I138" s="291" t="s">
        <v>636</v>
      </c>
      <c r="J138" s="291"/>
      <c r="K138" s="339"/>
    </row>
    <row r="139" s="1" customFormat="1" ht="15" customHeight="1">
      <c r="B139" s="336"/>
      <c r="C139" s="291" t="s">
        <v>637</v>
      </c>
      <c r="D139" s="291"/>
      <c r="E139" s="291"/>
      <c r="F139" s="314" t="s">
        <v>604</v>
      </c>
      <c r="G139" s="291"/>
      <c r="H139" s="291" t="s">
        <v>659</v>
      </c>
      <c r="I139" s="291" t="s">
        <v>639</v>
      </c>
      <c r="J139" s="291"/>
      <c r="K139" s="339"/>
    </row>
    <row r="140" s="1" customFormat="1" ht="15" customHeight="1">
      <c r="B140" s="336"/>
      <c r="C140" s="291" t="s">
        <v>640</v>
      </c>
      <c r="D140" s="291"/>
      <c r="E140" s="291"/>
      <c r="F140" s="314" t="s">
        <v>604</v>
      </c>
      <c r="G140" s="291"/>
      <c r="H140" s="291" t="s">
        <v>640</v>
      </c>
      <c r="I140" s="291" t="s">
        <v>639</v>
      </c>
      <c r="J140" s="291"/>
      <c r="K140" s="339"/>
    </row>
    <row r="141" s="1" customFormat="1" ht="15" customHeight="1">
      <c r="B141" s="336"/>
      <c r="C141" s="291" t="s">
        <v>46</v>
      </c>
      <c r="D141" s="291"/>
      <c r="E141" s="291"/>
      <c r="F141" s="314" t="s">
        <v>604</v>
      </c>
      <c r="G141" s="291"/>
      <c r="H141" s="291" t="s">
        <v>660</v>
      </c>
      <c r="I141" s="291" t="s">
        <v>639</v>
      </c>
      <c r="J141" s="291"/>
      <c r="K141" s="339"/>
    </row>
    <row r="142" s="1" customFormat="1" ht="15" customHeight="1">
      <c r="B142" s="336"/>
      <c r="C142" s="291" t="s">
        <v>661</v>
      </c>
      <c r="D142" s="291"/>
      <c r="E142" s="291"/>
      <c r="F142" s="314" t="s">
        <v>604</v>
      </c>
      <c r="G142" s="291"/>
      <c r="H142" s="291" t="s">
        <v>662</v>
      </c>
      <c r="I142" s="291" t="s">
        <v>639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663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598</v>
      </c>
      <c r="D148" s="306"/>
      <c r="E148" s="306"/>
      <c r="F148" s="306" t="s">
        <v>599</v>
      </c>
      <c r="G148" s="307"/>
      <c r="H148" s="306" t="s">
        <v>62</v>
      </c>
      <c r="I148" s="306" t="s">
        <v>65</v>
      </c>
      <c r="J148" s="306" t="s">
        <v>600</v>
      </c>
      <c r="K148" s="305"/>
    </row>
    <row r="149" s="1" customFormat="1" ht="17.25" customHeight="1">
      <c r="B149" s="303"/>
      <c r="C149" s="308" t="s">
        <v>601</v>
      </c>
      <c r="D149" s="308"/>
      <c r="E149" s="308"/>
      <c r="F149" s="309" t="s">
        <v>602</v>
      </c>
      <c r="G149" s="310"/>
      <c r="H149" s="308"/>
      <c r="I149" s="308"/>
      <c r="J149" s="308" t="s">
        <v>603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607</v>
      </c>
      <c r="D151" s="291"/>
      <c r="E151" s="291"/>
      <c r="F151" s="344" t="s">
        <v>604</v>
      </c>
      <c r="G151" s="291"/>
      <c r="H151" s="343" t="s">
        <v>644</v>
      </c>
      <c r="I151" s="343" t="s">
        <v>606</v>
      </c>
      <c r="J151" s="343">
        <v>120</v>
      </c>
      <c r="K151" s="339"/>
    </row>
    <row r="152" s="1" customFormat="1" ht="15" customHeight="1">
      <c r="B152" s="316"/>
      <c r="C152" s="343" t="s">
        <v>653</v>
      </c>
      <c r="D152" s="291"/>
      <c r="E152" s="291"/>
      <c r="F152" s="344" t="s">
        <v>604</v>
      </c>
      <c r="G152" s="291"/>
      <c r="H152" s="343" t="s">
        <v>664</v>
      </c>
      <c r="I152" s="343" t="s">
        <v>606</v>
      </c>
      <c r="J152" s="343" t="s">
        <v>655</v>
      </c>
      <c r="K152" s="339"/>
    </row>
    <row r="153" s="1" customFormat="1" ht="15" customHeight="1">
      <c r="B153" s="316"/>
      <c r="C153" s="343" t="s">
        <v>552</v>
      </c>
      <c r="D153" s="291"/>
      <c r="E153" s="291"/>
      <c r="F153" s="344" t="s">
        <v>604</v>
      </c>
      <c r="G153" s="291"/>
      <c r="H153" s="343" t="s">
        <v>665</v>
      </c>
      <c r="I153" s="343" t="s">
        <v>606</v>
      </c>
      <c r="J153" s="343" t="s">
        <v>655</v>
      </c>
      <c r="K153" s="339"/>
    </row>
    <row r="154" s="1" customFormat="1" ht="15" customHeight="1">
      <c r="B154" s="316"/>
      <c r="C154" s="343" t="s">
        <v>609</v>
      </c>
      <c r="D154" s="291"/>
      <c r="E154" s="291"/>
      <c r="F154" s="344" t="s">
        <v>610</v>
      </c>
      <c r="G154" s="291"/>
      <c r="H154" s="343" t="s">
        <v>644</v>
      </c>
      <c r="I154" s="343" t="s">
        <v>606</v>
      </c>
      <c r="J154" s="343">
        <v>50</v>
      </c>
      <c r="K154" s="339"/>
    </row>
    <row r="155" s="1" customFormat="1" ht="15" customHeight="1">
      <c r="B155" s="316"/>
      <c r="C155" s="343" t="s">
        <v>612</v>
      </c>
      <c r="D155" s="291"/>
      <c r="E155" s="291"/>
      <c r="F155" s="344" t="s">
        <v>604</v>
      </c>
      <c r="G155" s="291"/>
      <c r="H155" s="343" t="s">
        <v>644</v>
      </c>
      <c r="I155" s="343" t="s">
        <v>614</v>
      </c>
      <c r="J155" s="343"/>
      <c r="K155" s="339"/>
    </row>
    <row r="156" s="1" customFormat="1" ht="15" customHeight="1">
      <c r="B156" s="316"/>
      <c r="C156" s="343" t="s">
        <v>623</v>
      </c>
      <c r="D156" s="291"/>
      <c r="E156" s="291"/>
      <c r="F156" s="344" t="s">
        <v>610</v>
      </c>
      <c r="G156" s="291"/>
      <c r="H156" s="343" t="s">
        <v>644</v>
      </c>
      <c r="I156" s="343" t="s">
        <v>606</v>
      </c>
      <c r="J156" s="343">
        <v>50</v>
      </c>
      <c r="K156" s="339"/>
    </row>
    <row r="157" s="1" customFormat="1" ht="15" customHeight="1">
      <c r="B157" s="316"/>
      <c r="C157" s="343" t="s">
        <v>631</v>
      </c>
      <c r="D157" s="291"/>
      <c r="E157" s="291"/>
      <c r="F157" s="344" t="s">
        <v>610</v>
      </c>
      <c r="G157" s="291"/>
      <c r="H157" s="343" t="s">
        <v>644</v>
      </c>
      <c r="I157" s="343" t="s">
        <v>606</v>
      </c>
      <c r="J157" s="343">
        <v>50</v>
      </c>
      <c r="K157" s="339"/>
    </row>
    <row r="158" s="1" customFormat="1" ht="15" customHeight="1">
      <c r="B158" s="316"/>
      <c r="C158" s="343" t="s">
        <v>629</v>
      </c>
      <c r="D158" s="291"/>
      <c r="E158" s="291"/>
      <c r="F158" s="344" t="s">
        <v>610</v>
      </c>
      <c r="G158" s="291"/>
      <c r="H158" s="343" t="s">
        <v>644</v>
      </c>
      <c r="I158" s="343" t="s">
        <v>606</v>
      </c>
      <c r="J158" s="343">
        <v>50</v>
      </c>
      <c r="K158" s="339"/>
    </row>
    <row r="159" s="1" customFormat="1" ht="15" customHeight="1">
      <c r="B159" s="316"/>
      <c r="C159" s="343" t="s">
        <v>101</v>
      </c>
      <c r="D159" s="291"/>
      <c r="E159" s="291"/>
      <c r="F159" s="344" t="s">
        <v>604</v>
      </c>
      <c r="G159" s="291"/>
      <c r="H159" s="343" t="s">
        <v>666</v>
      </c>
      <c r="I159" s="343" t="s">
        <v>606</v>
      </c>
      <c r="J159" s="343" t="s">
        <v>667</v>
      </c>
      <c r="K159" s="339"/>
    </row>
    <row r="160" s="1" customFormat="1" ht="15" customHeight="1">
      <c r="B160" s="316"/>
      <c r="C160" s="343" t="s">
        <v>668</v>
      </c>
      <c r="D160" s="291"/>
      <c r="E160" s="291"/>
      <c r="F160" s="344" t="s">
        <v>604</v>
      </c>
      <c r="G160" s="291"/>
      <c r="H160" s="343" t="s">
        <v>669</v>
      </c>
      <c r="I160" s="343" t="s">
        <v>639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670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598</v>
      </c>
      <c r="D166" s="306"/>
      <c r="E166" s="306"/>
      <c r="F166" s="306" t="s">
        <v>599</v>
      </c>
      <c r="G166" s="348"/>
      <c r="H166" s="349" t="s">
        <v>62</v>
      </c>
      <c r="I166" s="349" t="s">
        <v>65</v>
      </c>
      <c r="J166" s="306" t="s">
        <v>600</v>
      </c>
      <c r="K166" s="283"/>
    </row>
    <row r="167" s="1" customFormat="1" ht="17.25" customHeight="1">
      <c r="B167" s="284"/>
      <c r="C167" s="308" t="s">
        <v>601</v>
      </c>
      <c r="D167" s="308"/>
      <c r="E167" s="308"/>
      <c r="F167" s="309" t="s">
        <v>602</v>
      </c>
      <c r="G167" s="350"/>
      <c r="H167" s="351"/>
      <c r="I167" s="351"/>
      <c r="J167" s="308" t="s">
        <v>603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607</v>
      </c>
      <c r="D169" s="291"/>
      <c r="E169" s="291"/>
      <c r="F169" s="314" t="s">
        <v>604</v>
      </c>
      <c r="G169" s="291"/>
      <c r="H169" s="291" t="s">
        <v>644</v>
      </c>
      <c r="I169" s="291" t="s">
        <v>606</v>
      </c>
      <c r="J169" s="291">
        <v>120</v>
      </c>
      <c r="K169" s="339"/>
    </row>
    <row r="170" s="1" customFormat="1" ht="15" customHeight="1">
      <c r="B170" s="316"/>
      <c r="C170" s="291" t="s">
        <v>653</v>
      </c>
      <c r="D170" s="291"/>
      <c r="E170" s="291"/>
      <c r="F170" s="314" t="s">
        <v>604</v>
      </c>
      <c r="G170" s="291"/>
      <c r="H170" s="291" t="s">
        <v>654</v>
      </c>
      <c r="I170" s="291" t="s">
        <v>606</v>
      </c>
      <c r="J170" s="291" t="s">
        <v>655</v>
      </c>
      <c r="K170" s="339"/>
    </row>
    <row r="171" s="1" customFormat="1" ht="15" customHeight="1">
      <c r="B171" s="316"/>
      <c r="C171" s="291" t="s">
        <v>552</v>
      </c>
      <c r="D171" s="291"/>
      <c r="E171" s="291"/>
      <c r="F171" s="314" t="s">
        <v>604</v>
      </c>
      <c r="G171" s="291"/>
      <c r="H171" s="291" t="s">
        <v>671</v>
      </c>
      <c r="I171" s="291" t="s">
        <v>606</v>
      </c>
      <c r="J171" s="291" t="s">
        <v>655</v>
      </c>
      <c r="K171" s="339"/>
    </row>
    <row r="172" s="1" customFormat="1" ht="15" customHeight="1">
      <c r="B172" s="316"/>
      <c r="C172" s="291" t="s">
        <v>609</v>
      </c>
      <c r="D172" s="291"/>
      <c r="E172" s="291"/>
      <c r="F172" s="314" t="s">
        <v>610</v>
      </c>
      <c r="G172" s="291"/>
      <c r="H172" s="291" t="s">
        <v>671</v>
      </c>
      <c r="I172" s="291" t="s">
        <v>606</v>
      </c>
      <c r="J172" s="291">
        <v>50</v>
      </c>
      <c r="K172" s="339"/>
    </row>
    <row r="173" s="1" customFormat="1" ht="15" customHeight="1">
      <c r="B173" s="316"/>
      <c r="C173" s="291" t="s">
        <v>612</v>
      </c>
      <c r="D173" s="291"/>
      <c r="E173" s="291"/>
      <c r="F173" s="314" t="s">
        <v>604</v>
      </c>
      <c r="G173" s="291"/>
      <c r="H173" s="291" t="s">
        <v>671</v>
      </c>
      <c r="I173" s="291" t="s">
        <v>614</v>
      </c>
      <c r="J173" s="291"/>
      <c r="K173" s="339"/>
    </row>
    <row r="174" s="1" customFormat="1" ht="15" customHeight="1">
      <c r="B174" s="316"/>
      <c r="C174" s="291" t="s">
        <v>623</v>
      </c>
      <c r="D174" s="291"/>
      <c r="E174" s="291"/>
      <c r="F174" s="314" t="s">
        <v>610</v>
      </c>
      <c r="G174" s="291"/>
      <c r="H174" s="291" t="s">
        <v>671</v>
      </c>
      <c r="I174" s="291" t="s">
        <v>606</v>
      </c>
      <c r="J174" s="291">
        <v>50</v>
      </c>
      <c r="K174" s="339"/>
    </row>
    <row r="175" s="1" customFormat="1" ht="15" customHeight="1">
      <c r="B175" s="316"/>
      <c r="C175" s="291" t="s">
        <v>631</v>
      </c>
      <c r="D175" s="291"/>
      <c r="E175" s="291"/>
      <c r="F175" s="314" t="s">
        <v>610</v>
      </c>
      <c r="G175" s="291"/>
      <c r="H175" s="291" t="s">
        <v>671</v>
      </c>
      <c r="I175" s="291" t="s">
        <v>606</v>
      </c>
      <c r="J175" s="291">
        <v>50</v>
      </c>
      <c r="K175" s="339"/>
    </row>
    <row r="176" s="1" customFormat="1" ht="15" customHeight="1">
      <c r="B176" s="316"/>
      <c r="C176" s="291" t="s">
        <v>629</v>
      </c>
      <c r="D176" s="291"/>
      <c r="E176" s="291"/>
      <c r="F176" s="314" t="s">
        <v>610</v>
      </c>
      <c r="G176" s="291"/>
      <c r="H176" s="291" t="s">
        <v>671</v>
      </c>
      <c r="I176" s="291" t="s">
        <v>606</v>
      </c>
      <c r="J176" s="291">
        <v>50</v>
      </c>
      <c r="K176" s="339"/>
    </row>
    <row r="177" s="1" customFormat="1" ht="15" customHeight="1">
      <c r="B177" s="316"/>
      <c r="C177" s="291" t="s">
        <v>107</v>
      </c>
      <c r="D177" s="291"/>
      <c r="E177" s="291"/>
      <c r="F177" s="314" t="s">
        <v>604</v>
      </c>
      <c r="G177" s="291"/>
      <c r="H177" s="291" t="s">
        <v>672</v>
      </c>
      <c r="I177" s="291" t="s">
        <v>673</v>
      </c>
      <c r="J177" s="291"/>
      <c r="K177" s="339"/>
    </row>
    <row r="178" s="1" customFormat="1" ht="15" customHeight="1">
      <c r="B178" s="316"/>
      <c r="C178" s="291" t="s">
        <v>65</v>
      </c>
      <c r="D178" s="291"/>
      <c r="E178" s="291"/>
      <c r="F178" s="314" t="s">
        <v>604</v>
      </c>
      <c r="G178" s="291"/>
      <c r="H178" s="291" t="s">
        <v>674</v>
      </c>
      <c r="I178" s="291" t="s">
        <v>675</v>
      </c>
      <c r="J178" s="291">
        <v>1</v>
      </c>
      <c r="K178" s="339"/>
    </row>
    <row r="179" s="1" customFormat="1" ht="15" customHeight="1">
      <c r="B179" s="316"/>
      <c r="C179" s="291" t="s">
        <v>61</v>
      </c>
      <c r="D179" s="291"/>
      <c r="E179" s="291"/>
      <c r="F179" s="314" t="s">
        <v>604</v>
      </c>
      <c r="G179" s="291"/>
      <c r="H179" s="291" t="s">
        <v>676</v>
      </c>
      <c r="I179" s="291" t="s">
        <v>606</v>
      </c>
      <c r="J179" s="291">
        <v>20</v>
      </c>
      <c r="K179" s="339"/>
    </row>
    <row r="180" s="1" customFormat="1" ht="15" customHeight="1">
      <c r="B180" s="316"/>
      <c r="C180" s="291" t="s">
        <v>62</v>
      </c>
      <c r="D180" s="291"/>
      <c r="E180" s="291"/>
      <c r="F180" s="314" t="s">
        <v>604</v>
      </c>
      <c r="G180" s="291"/>
      <c r="H180" s="291" t="s">
        <v>677</v>
      </c>
      <c r="I180" s="291" t="s">
        <v>606</v>
      </c>
      <c r="J180" s="291">
        <v>255</v>
      </c>
      <c r="K180" s="339"/>
    </row>
    <row r="181" s="1" customFormat="1" ht="15" customHeight="1">
      <c r="B181" s="316"/>
      <c r="C181" s="291" t="s">
        <v>108</v>
      </c>
      <c r="D181" s="291"/>
      <c r="E181" s="291"/>
      <c r="F181" s="314" t="s">
        <v>604</v>
      </c>
      <c r="G181" s="291"/>
      <c r="H181" s="291" t="s">
        <v>568</v>
      </c>
      <c r="I181" s="291" t="s">
        <v>606</v>
      </c>
      <c r="J181" s="291">
        <v>10</v>
      </c>
      <c r="K181" s="339"/>
    </row>
    <row r="182" s="1" customFormat="1" ht="15" customHeight="1">
      <c r="B182" s="316"/>
      <c r="C182" s="291" t="s">
        <v>109</v>
      </c>
      <c r="D182" s="291"/>
      <c r="E182" s="291"/>
      <c r="F182" s="314" t="s">
        <v>604</v>
      </c>
      <c r="G182" s="291"/>
      <c r="H182" s="291" t="s">
        <v>678</v>
      </c>
      <c r="I182" s="291" t="s">
        <v>639</v>
      </c>
      <c r="J182" s="291"/>
      <c r="K182" s="339"/>
    </row>
    <row r="183" s="1" customFormat="1" ht="15" customHeight="1">
      <c r="B183" s="316"/>
      <c r="C183" s="291" t="s">
        <v>679</v>
      </c>
      <c r="D183" s="291"/>
      <c r="E183" s="291"/>
      <c r="F183" s="314" t="s">
        <v>604</v>
      </c>
      <c r="G183" s="291"/>
      <c r="H183" s="291" t="s">
        <v>680</v>
      </c>
      <c r="I183" s="291" t="s">
        <v>639</v>
      </c>
      <c r="J183" s="291"/>
      <c r="K183" s="339"/>
    </row>
    <row r="184" s="1" customFormat="1" ht="15" customHeight="1">
      <c r="B184" s="316"/>
      <c r="C184" s="291" t="s">
        <v>668</v>
      </c>
      <c r="D184" s="291"/>
      <c r="E184" s="291"/>
      <c r="F184" s="314" t="s">
        <v>604</v>
      </c>
      <c r="G184" s="291"/>
      <c r="H184" s="291" t="s">
        <v>681</v>
      </c>
      <c r="I184" s="291" t="s">
        <v>639</v>
      </c>
      <c r="J184" s="291"/>
      <c r="K184" s="339"/>
    </row>
    <row r="185" s="1" customFormat="1" ht="15" customHeight="1">
      <c r="B185" s="316"/>
      <c r="C185" s="291" t="s">
        <v>111</v>
      </c>
      <c r="D185" s="291"/>
      <c r="E185" s="291"/>
      <c r="F185" s="314" t="s">
        <v>610</v>
      </c>
      <c r="G185" s="291"/>
      <c r="H185" s="291" t="s">
        <v>682</v>
      </c>
      <c r="I185" s="291" t="s">
        <v>606</v>
      </c>
      <c r="J185" s="291">
        <v>50</v>
      </c>
      <c r="K185" s="339"/>
    </row>
    <row r="186" s="1" customFormat="1" ht="15" customHeight="1">
      <c r="B186" s="316"/>
      <c r="C186" s="291" t="s">
        <v>683</v>
      </c>
      <c r="D186" s="291"/>
      <c r="E186" s="291"/>
      <c r="F186" s="314" t="s">
        <v>610</v>
      </c>
      <c r="G186" s="291"/>
      <c r="H186" s="291" t="s">
        <v>684</v>
      </c>
      <c r="I186" s="291" t="s">
        <v>685</v>
      </c>
      <c r="J186" s="291"/>
      <c r="K186" s="339"/>
    </row>
    <row r="187" s="1" customFormat="1" ht="15" customHeight="1">
      <c r="B187" s="316"/>
      <c r="C187" s="291" t="s">
        <v>686</v>
      </c>
      <c r="D187" s="291"/>
      <c r="E187" s="291"/>
      <c r="F187" s="314" t="s">
        <v>610</v>
      </c>
      <c r="G187" s="291"/>
      <c r="H187" s="291" t="s">
        <v>687</v>
      </c>
      <c r="I187" s="291" t="s">
        <v>685</v>
      </c>
      <c r="J187" s="291"/>
      <c r="K187" s="339"/>
    </row>
    <row r="188" s="1" customFormat="1" ht="15" customHeight="1">
      <c r="B188" s="316"/>
      <c r="C188" s="291" t="s">
        <v>688</v>
      </c>
      <c r="D188" s="291"/>
      <c r="E188" s="291"/>
      <c r="F188" s="314" t="s">
        <v>610</v>
      </c>
      <c r="G188" s="291"/>
      <c r="H188" s="291" t="s">
        <v>689</v>
      </c>
      <c r="I188" s="291" t="s">
        <v>685</v>
      </c>
      <c r="J188" s="291"/>
      <c r="K188" s="339"/>
    </row>
    <row r="189" s="1" customFormat="1" ht="15" customHeight="1">
      <c r="B189" s="316"/>
      <c r="C189" s="352" t="s">
        <v>690</v>
      </c>
      <c r="D189" s="291"/>
      <c r="E189" s="291"/>
      <c r="F189" s="314" t="s">
        <v>610</v>
      </c>
      <c r="G189" s="291"/>
      <c r="H189" s="291" t="s">
        <v>691</v>
      </c>
      <c r="I189" s="291" t="s">
        <v>692</v>
      </c>
      <c r="J189" s="353" t="s">
        <v>693</v>
      </c>
      <c r="K189" s="339"/>
    </row>
    <row r="190" s="17" customFormat="1" ht="15" customHeight="1">
      <c r="B190" s="354"/>
      <c r="C190" s="355" t="s">
        <v>694</v>
      </c>
      <c r="D190" s="356"/>
      <c r="E190" s="356"/>
      <c r="F190" s="357" t="s">
        <v>610</v>
      </c>
      <c r="G190" s="356"/>
      <c r="H190" s="356" t="s">
        <v>695</v>
      </c>
      <c r="I190" s="356" t="s">
        <v>692</v>
      </c>
      <c r="J190" s="358" t="s">
        <v>693</v>
      </c>
      <c r="K190" s="359"/>
    </row>
    <row r="191" s="1" customFormat="1" ht="15" customHeight="1">
      <c r="B191" s="316"/>
      <c r="C191" s="352" t="s">
        <v>50</v>
      </c>
      <c r="D191" s="291"/>
      <c r="E191" s="291"/>
      <c r="F191" s="314" t="s">
        <v>604</v>
      </c>
      <c r="G191" s="291"/>
      <c r="H191" s="288" t="s">
        <v>696</v>
      </c>
      <c r="I191" s="291" t="s">
        <v>697</v>
      </c>
      <c r="J191" s="291"/>
      <c r="K191" s="339"/>
    </row>
    <row r="192" s="1" customFormat="1" ht="15" customHeight="1">
      <c r="B192" s="316"/>
      <c r="C192" s="352" t="s">
        <v>698</v>
      </c>
      <c r="D192" s="291"/>
      <c r="E192" s="291"/>
      <c r="F192" s="314" t="s">
        <v>604</v>
      </c>
      <c r="G192" s="291"/>
      <c r="H192" s="291" t="s">
        <v>699</v>
      </c>
      <c r="I192" s="291" t="s">
        <v>639</v>
      </c>
      <c r="J192" s="291"/>
      <c r="K192" s="339"/>
    </row>
    <row r="193" s="1" customFormat="1" ht="15" customHeight="1">
      <c r="B193" s="316"/>
      <c r="C193" s="352" t="s">
        <v>700</v>
      </c>
      <c r="D193" s="291"/>
      <c r="E193" s="291"/>
      <c r="F193" s="314" t="s">
        <v>604</v>
      </c>
      <c r="G193" s="291"/>
      <c r="H193" s="291" t="s">
        <v>701</v>
      </c>
      <c r="I193" s="291" t="s">
        <v>639</v>
      </c>
      <c r="J193" s="291"/>
      <c r="K193" s="339"/>
    </row>
    <row r="194" s="1" customFormat="1" ht="15" customHeight="1">
      <c r="B194" s="316"/>
      <c r="C194" s="352" t="s">
        <v>702</v>
      </c>
      <c r="D194" s="291"/>
      <c r="E194" s="291"/>
      <c r="F194" s="314" t="s">
        <v>610</v>
      </c>
      <c r="G194" s="291"/>
      <c r="H194" s="291" t="s">
        <v>703</v>
      </c>
      <c r="I194" s="291" t="s">
        <v>639</v>
      </c>
      <c r="J194" s="291"/>
      <c r="K194" s="339"/>
    </row>
    <row r="195" s="1" customFormat="1" ht="15" customHeight="1">
      <c r="B195" s="345"/>
      <c r="C195" s="360"/>
      <c r="D195" s="325"/>
      <c r="E195" s="325"/>
      <c r="F195" s="325"/>
      <c r="G195" s="325"/>
      <c r="H195" s="325"/>
      <c r="I195" s="325"/>
      <c r="J195" s="325"/>
      <c r="K195" s="346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327"/>
      <c r="C197" s="337"/>
      <c r="D197" s="337"/>
      <c r="E197" s="337"/>
      <c r="F197" s="347"/>
      <c r="G197" s="337"/>
      <c r="H197" s="337"/>
      <c r="I197" s="337"/>
      <c r="J197" s="337"/>
      <c r="K197" s="327"/>
    </row>
    <row r="198" s="1" customFormat="1" ht="18.75" customHeight="1">
      <c r="B198" s="299"/>
      <c r="C198" s="299"/>
      <c r="D198" s="299"/>
      <c r="E198" s="299"/>
      <c r="F198" s="299"/>
      <c r="G198" s="299"/>
      <c r="H198" s="299"/>
      <c r="I198" s="299"/>
      <c r="J198" s="299"/>
      <c r="K198" s="299"/>
    </row>
    <row r="199" s="1" customFormat="1" ht="13.5">
      <c r="B199" s="278"/>
      <c r="C199" s="279"/>
      <c r="D199" s="279"/>
      <c r="E199" s="279"/>
      <c r="F199" s="279"/>
      <c r="G199" s="279"/>
      <c r="H199" s="279"/>
      <c r="I199" s="279"/>
      <c r="J199" s="279"/>
      <c r="K199" s="280"/>
    </row>
    <row r="200" s="1" customFormat="1" ht="21">
      <c r="B200" s="281"/>
      <c r="C200" s="282" t="s">
        <v>704</v>
      </c>
      <c r="D200" s="282"/>
      <c r="E200" s="282"/>
      <c r="F200" s="282"/>
      <c r="G200" s="282"/>
      <c r="H200" s="282"/>
      <c r="I200" s="282"/>
      <c r="J200" s="282"/>
      <c r="K200" s="283"/>
    </row>
    <row r="201" s="1" customFormat="1" ht="25.5" customHeight="1">
      <c r="B201" s="281"/>
      <c r="C201" s="361" t="s">
        <v>705</v>
      </c>
      <c r="D201" s="361"/>
      <c r="E201" s="361"/>
      <c r="F201" s="361" t="s">
        <v>706</v>
      </c>
      <c r="G201" s="362"/>
      <c r="H201" s="361" t="s">
        <v>707</v>
      </c>
      <c r="I201" s="361"/>
      <c r="J201" s="361"/>
      <c r="K201" s="283"/>
    </row>
    <row r="202" s="1" customFormat="1" ht="5.25" customHeight="1">
      <c r="B202" s="316"/>
      <c r="C202" s="311"/>
      <c r="D202" s="311"/>
      <c r="E202" s="311"/>
      <c r="F202" s="311"/>
      <c r="G202" s="337"/>
      <c r="H202" s="311"/>
      <c r="I202" s="311"/>
      <c r="J202" s="311"/>
      <c r="K202" s="339"/>
    </row>
    <row r="203" s="1" customFormat="1" ht="15" customHeight="1">
      <c r="B203" s="316"/>
      <c r="C203" s="291" t="s">
        <v>697</v>
      </c>
      <c r="D203" s="291"/>
      <c r="E203" s="291"/>
      <c r="F203" s="314" t="s">
        <v>51</v>
      </c>
      <c r="G203" s="291"/>
      <c r="H203" s="291" t="s">
        <v>708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52</v>
      </c>
      <c r="G204" s="291"/>
      <c r="H204" s="291" t="s">
        <v>709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55</v>
      </c>
      <c r="G205" s="291"/>
      <c r="H205" s="291" t="s">
        <v>710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53</v>
      </c>
      <c r="G206" s="291"/>
      <c r="H206" s="291" t="s">
        <v>711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 t="s">
        <v>54</v>
      </c>
      <c r="G207" s="291"/>
      <c r="H207" s="291" t="s">
        <v>712</v>
      </c>
      <c r="I207" s="291"/>
      <c r="J207" s="291"/>
      <c r="K207" s="339"/>
    </row>
    <row r="208" s="1" customFormat="1" ht="15" customHeight="1">
      <c r="B208" s="316"/>
      <c r="C208" s="291"/>
      <c r="D208" s="291"/>
      <c r="E208" s="291"/>
      <c r="F208" s="314"/>
      <c r="G208" s="291"/>
      <c r="H208" s="291"/>
      <c r="I208" s="291"/>
      <c r="J208" s="291"/>
      <c r="K208" s="339"/>
    </row>
    <row r="209" s="1" customFormat="1" ht="15" customHeight="1">
      <c r="B209" s="316"/>
      <c r="C209" s="291" t="s">
        <v>651</v>
      </c>
      <c r="D209" s="291"/>
      <c r="E209" s="291"/>
      <c r="F209" s="314" t="s">
        <v>87</v>
      </c>
      <c r="G209" s="291"/>
      <c r="H209" s="291" t="s">
        <v>713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546</v>
      </c>
      <c r="G210" s="291"/>
      <c r="H210" s="291" t="s">
        <v>547</v>
      </c>
      <c r="I210" s="291"/>
      <c r="J210" s="291"/>
      <c r="K210" s="339"/>
    </row>
    <row r="211" s="1" customFormat="1" ht="15" customHeight="1">
      <c r="B211" s="316"/>
      <c r="C211" s="291"/>
      <c r="D211" s="291"/>
      <c r="E211" s="291"/>
      <c r="F211" s="314" t="s">
        <v>544</v>
      </c>
      <c r="G211" s="291"/>
      <c r="H211" s="291" t="s">
        <v>714</v>
      </c>
      <c r="I211" s="291"/>
      <c r="J211" s="291"/>
      <c r="K211" s="339"/>
    </row>
    <row r="212" s="1" customFormat="1" ht="15" customHeight="1">
      <c r="B212" s="363"/>
      <c r="C212" s="291"/>
      <c r="D212" s="291"/>
      <c r="E212" s="291"/>
      <c r="F212" s="314" t="s">
        <v>548</v>
      </c>
      <c r="G212" s="352"/>
      <c r="H212" s="343" t="s">
        <v>549</v>
      </c>
      <c r="I212" s="343"/>
      <c r="J212" s="343"/>
      <c r="K212" s="364"/>
    </row>
    <row r="213" s="1" customFormat="1" ht="15" customHeight="1">
      <c r="B213" s="363"/>
      <c r="C213" s="291"/>
      <c r="D213" s="291"/>
      <c r="E213" s="291"/>
      <c r="F213" s="314" t="s">
        <v>550</v>
      </c>
      <c r="G213" s="352"/>
      <c r="H213" s="343" t="s">
        <v>715</v>
      </c>
      <c r="I213" s="343"/>
      <c r="J213" s="343"/>
      <c r="K213" s="364"/>
    </row>
    <row r="214" s="1" customFormat="1" ht="15" customHeight="1">
      <c r="B214" s="363"/>
      <c r="C214" s="291"/>
      <c r="D214" s="291"/>
      <c r="E214" s="291"/>
      <c r="F214" s="314"/>
      <c r="G214" s="352"/>
      <c r="H214" s="343"/>
      <c r="I214" s="343"/>
      <c r="J214" s="343"/>
      <c r="K214" s="364"/>
    </row>
    <row r="215" s="1" customFormat="1" ht="15" customHeight="1">
      <c r="B215" s="363"/>
      <c r="C215" s="291" t="s">
        <v>675</v>
      </c>
      <c r="D215" s="291"/>
      <c r="E215" s="291"/>
      <c r="F215" s="314">
        <v>1</v>
      </c>
      <c r="G215" s="352"/>
      <c r="H215" s="343" t="s">
        <v>716</v>
      </c>
      <c r="I215" s="343"/>
      <c r="J215" s="343"/>
      <c r="K215" s="364"/>
    </row>
    <row r="216" s="1" customFormat="1" ht="15" customHeight="1">
      <c r="B216" s="363"/>
      <c r="C216" s="291"/>
      <c r="D216" s="291"/>
      <c r="E216" s="291"/>
      <c r="F216" s="314">
        <v>2</v>
      </c>
      <c r="G216" s="352"/>
      <c r="H216" s="343" t="s">
        <v>717</v>
      </c>
      <c r="I216" s="343"/>
      <c r="J216" s="343"/>
      <c r="K216" s="364"/>
    </row>
    <row r="217" s="1" customFormat="1" ht="15" customHeight="1">
      <c r="B217" s="363"/>
      <c r="C217" s="291"/>
      <c r="D217" s="291"/>
      <c r="E217" s="291"/>
      <c r="F217" s="314">
        <v>3</v>
      </c>
      <c r="G217" s="352"/>
      <c r="H217" s="343" t="s">
        <v>718</v>
      </c>
      <c r="I217" s="343"/>
      <c r="J217" s="343"/>
      <c r="K217" s="364"/>
    </row>
    <row r="218" s="1" customFormat="1" ht="15" customHeight="1">
      <c r="B218" s="363"/>
      <c r="C218" s="291"/>
      <c r="D218" s="291"/>
      <c r="E218" s="291"/>
      <c r="F218" s="314">
        <v>4</v>
      </c>
      <c r="G218" s="352"/>
      <c r="H218" s="343" t="s">
        <v>719</v>
      </c>
      <c r="I218" s="343"/>
      <c r="J218" s="343"/>
      <c r="K218" s="364"/>
    </row>
    <row r="219" s="1" customFormat="1" ht="12.75" customHeight="1">
      <c r="B219" s="365"/>
      <c r="C219" s="366"/>
      <c r="D219" s="366"/>
      <c r="E219" s="366"/>
      <c r="F219" s="366"/>
      <c r="G219" s="366"/>
      <c r="H219" s="366"/>
      <c r="I219" s="366"/>
      <c r="J219" s="366"/>
      <c r="K219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Vilingr</dc:creator>
  <cp:lastModifiedBy>Jakub Vilingr</cp:lastModifiedBy>
  <dcterms:created xsi:type="dcterms:W3CDTF">2025-09-10T12:38:36Z</dcterms:created>
  <dcterms:modified xsi:type="dcterms:W3CDTF">2025-09-10T12:38:39Z</dcterms:modified>
</cp:coreProperties>
</file>